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e\Downloads\Excel\"/>
    </mc:Choice>
  </mc:AlternateContent>
  <xr:revisionPtr revIDLastSave="0" documentId="13_ncr:1_{BF45A31C-1ACE-4923-902A-FD41D0E28353}" xr6:coauthVersionLast="47" xr6:coauthVersionMax="47" xr10:uidLastSave="{00000000-0000-0000-0000-000000000000}"/>
  <bookViews>
    <workbookView xWindow="-110" yWindow="-110" windowWidth="25820" windowHeight="13900" tabRatio="860" xr2:uid="{00000000-000D-0000-FFFF-FFFF00000000}"/>
  </bookViews>
  <sheets>
    <sheet name="Info" sheetId="1" r:id="rId1"/>
    <sheet name="A" sheetId="2" r:id="rId2"/>
    <sheet name="Info2" sheetId="81" r:id="rId3"/>
    <sheet name="8OAA1" sheetId="8" state="hidden" r:id="rId4"/>
    <sheet name="8OBB2" sheetId="9" state="hidden" r:id="rId5"/>
    <sheet name="8Oaa3" sheetId="17" state="hidden" r:id="rId6"/>
    <sheet name="Info3" sheetId="82" state="hidden" r:id="rId7"/>
    <sheet name="Brackets" sheetId="92" r:id="rId8"/>
    <sheet name="Sheet11" sheetId="47" r:id="rId9"/>
  </sheets>
  <definedNames>
    <definedName name="Info">Info!$A$5:$L$16</definedName>
    <definedName name="_xlnm.Print_Area" localSheetId="7">Brackets!$A$1:$N$41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92" l="1"/>
  <c r="F26" i="92"/>
  <c r="G11" i="92"/>
  <c r="F11" i="92"/>
  <c r="AB36" i="2" l="1"/>
  <c r="AB35" i="2"/>
  <c r="AB34" i="2"/>
  <c r="AB33" i="2"/>
  <c r="AB32" i="2"/>
  <c r="AB24" i="2"/>
  <c r="AB23" i="2"/>
  <c r="AB22" i="2"/>
  <c r="AB21" i="2"/>
  <c r="AB20" i="2"/>
  <c r="AB48" i="2"/>
  <c r="AB47" i="2"/>
  <c r="AB46" i="2"/>
  <c r="AB45" i="2"/>
  <c r="AB44" i="2"/>
  <c r="I5" i="81"/>
  <c r="H5" i="81"/>
  <c r="B28" i="92" s="1"/>
  <c r="G5" i="81"/>
  <c r="B32" i="92" s="1"/>
  <c r="F5" i="81"/>
  <c r="E5" i="81"/>
  <c r="B10" i="92" s="1"/>
  <c r="D5" i="81"/>
  <c r="B14" i="92" s="1"/>
  <c r="C5" i="81"/>
  <c r="B5" i="81"/>
  <c r="B6" i="92" s="1"/>
  <c r="B15" i="2"/>
  <c r="B14" i="2"/>
  <c r="S62" i="2"/>
  <c r="R62" i="2"/>
  <c r="O62" i="2"/>
  <c r="N62" i="2"/>
  <c r="T60" i="2"/>
  <c r="Q60" i="2"/>
  <c r="P60" i="2"/>
  <c r="M60" i="2"/>
  <c r="T59" i="2"/>
  <c r="Q59" i="2"/>
  <c r="P59" i="2"/>
  <c r="M59" i="2"/>
  <c r="T58" i="2"/>
  <c r="Q58" i="2"/>
  <c r="P58" i="2"/>
  <c r="M58" i="2"/>
  <c r="T57" i="2"/>
  <c r="Q57" i="2"/>
  <c r="P57" i="2"/>
  <c r="M57" i="2"/>
  <c r="T56" i="2"/>
  <c r="Q56" i="2"/>
  <c r="P56" i="2"/>
  <c r="M56" i="2"/>
  <c r="N61" i="2" s="1"/>
  <c r="W50" i="2"/>
  <c r="V50" i="2"/>
  <c r="S50" i="2"/>
  <c r="R50" i="2"/>
  <c r="O50" i="2"/>
  <c r="N50" i="2"/>
  <c r="K50" i="2"/>
  <c r="J50" i="2"/>
  <c r="G50" i="2"/>
  <c r="F50" i="2"/>
  <c r="AC48" i="2"/>
  <c r="Y48" i="2"/>
  <c r="X48" i="2"/>
  <c r="U48" i="2"/>
  <c r="T48" i="2"/>
  <c r="Q48" i="2"/>
  <c r="P48" i="2"/>
  <c r="M48" i="2"/>
  <c r="L48" i="2"/>
  <c r="I48" i="2"/>
  <c r="H48" i="2"/>
  <c r="E48" i="2"/>
  <c r="AC47" i="2"/>
  <c r="Y47" i="2"/>
  <c r="X47" i="2"/>
  <c r="U47" i="2"/>
  <c r="T47" i="2"/>
  <c r="Q47" i="2"/>
  <c r="P47" i="2"/>
  <c r="M47" i="2"/>
  <c r="L47" i="2"/>
  <c r="I47" i="2"/>
  <c r="H47" i="2"/>
  <c r="E47" i="2"/>
  <c r="AJ46" i="2"/>
  <c r="AC46" i="2"/>
  <c r="Y46" i="2"/>
  <c r="X46" i="2"/>
  <c r="U46" i="2"/>
  <c r="T46" i="2"/>
  <c r="Q46" i="2"/>
  <c r="P46" i="2"/>
  <c r="M46" i="2"/>
  <c r="L46" i="2"/>
  <c r="I46" i="2"/>
  <c r="H46" i="2"/>
  <c r="E46" i="2"/>
  <c r="AJ45" i="2"/>
  <c r="AC45" i="2"/>
  <c r="Y45" i="2"/>
  <c r="X45" i="2"/>
  <c r="U45" i="2"/>
  <c r="T45" i="2"/>
  <c r="Q45" i="2"/>
  <c r="P45" i="2"/>
  <c r="M45" i="2"/>
  <c r="L45" i="2"/>
  <c r="I45" i="2"/>
  <c r="H45" i="2"/>
  <c r="E45" i="2"/>
  <c r="AJ44" i="2"/>
  <c r="AC44" i="2"/>
  <c r="Y44" i="2"/>
  <c r="X44" i="2"/>
  <c r="U44" i="2"/>
  <c r="T44" i="2"/>
  <c r="Q44" i="2"/>
  <c r="P44" i="2"/>
  <c r="M44" i="2"/>
  <c r="L44" i="2"/>
  <c r="I44" i="2"/>
  <c r="H44" i="2"/>
  <c r="E44" i="2"/>
  <c r="AJ43" i="2"/>
  <c r="AJ42" i="2"/>
  <c r="AI38" i="2"/>
  <c r="AH38" i="2"/>
  <c r="AE38" i="2"/>
  <c r="AD38" i="2"/>
  <c r="AG36" i="2"/>
  <c r="AF36" i="2"/>
  <c r="AC36" i="2"/>
  <c r="AG35" i="2"/>
  <c r="AF35" i="2"/>
  <c r="AC35" i="2"/>
  <c r="AJ34" i="2"/>
  <c r="AG34" i="2"/>
  <c r="AF34" i="2"/>
  <c r="AC34" i="2"/>
  <c r="AJ33" i="2"/>
  <c r="AG33" i="2"/>
  <c r="AF33" i="2"/>
  <c r="AC33" i="2"/>
  <c r="AJ32" i="2"/>
  <c r="AG32" i="2"/>
  <c r="AF32" i="2"/>
  <c r="AC32" i="2"/>
  <c r="AJ31" i="2"/>
  <c r="AJ30" i="2"/>
  <c r="AI26" i="2"/>
  <c r="AH26" i="2"/>
  <c r="AE26" i="2"/>
  <c r="AD26" i="2"/>
  <c r="AG24" i="2"/>
  <c r="AF24" i="2"/>
  <c r="AC24" i="2"/>
  <c r="AG23" i="2"/>
  <c r="AF23" i="2"/>
  <c r="AC23" i="2"/>
  <c r="AJ22" i="2"/>
  <c r="AG22" i="2"/>
  <c r="AF22" i="2"/>
  <c r="AC22" i="2"/>
  <c r="AJ21" i="2"/>
  <c r="AG21" i="2"/>
  <c r="AF21" i="2"/>
  <c r="AC21" i="2"/>
  <c r="AJ20" i="2"/>
  <c r="AG20" i="2"/>
  <c r="AF20" i="2"/>
  <c r="AC20" i="2"/>
  <c r="AJ19" i="2"/>
  <c r="AJ18" i="2"/>
  <c r="D4" i="92"/>
  <c r="R4" i="2"/>
  <c r="C31" i="92"/>
  <c r="C16" i="92"/>
  <c r="C8" i="92"/>
  <c r="D31" i="92"/>
  <c r="D16" i="92"/>
  <c r="D8" i="92"/>
  <c r="I20" i="2"/>
  <c r="I21" i="2"/>
  <c r="L20" i="2"/>
  <c r="L21" i="2"/>
  <c r="Q20" i="2"/>
  <c r="Q21" i="2"/>
  <c r="T20" i="2"/>
  <c r="T21" i="2"/>
  <c r="L32" i="2"/>
  <c r="L33" i="2"/>
  <c r="I32" i="2"/>
  <c r="I33" i="2"/>
  <c r="Y32" i="2"/>
  <c r="Y33" i="2"/>
  <c r="Y34" i="2"/>
  <c r="I56" i="2"/>
  <c r="I57" i="2"/>
  <c r="L56" i="2"/>
  <c r="L57" i="2"/>
  <c r="U20" i="2"/>
  <c r="U21" i="2"/>
  <c r="Q32" i="2"/>
  <c r="Q33" i="2"/>
  <c r="M20" i="2"/>
  <c r="M21" i="2"/>
  <c r="D3" i="92"/>
  <c r="B13" i="2"/>
  <c r="B12" i="2"/>
  <c r="B10" i="17"/>
  <c r="B9" i="2"/>
  <c r="B11" i="2"/>
  <c r="B11" i="8"/>
  <c r="B10" i="2"/>
  <c r="B10" i="8"/>
  <c r="B9" i="9"/>
  <c r="B8" i="2"/>
  <c r="B3" i="92"/>
  <c r="B1" i="92"/>
  <c r="D13" i="82"/>
  <c r="P20" i="2"/>
  <c r="P21" i="2"/>
  <c r="P22" i="2"/>
  <c r="M22" i="2"/>
  <c r="Y20" i="2"/>
  <c r="Y21" i="2"/>
  <c r="E32" i="2"/>
  <c r="E33" i="2"/>
  <c r="H32" i="2"/>
  <c r="H33" i="2"/>
  <c r="U32" i="2"/>
  <c r="U33" i="2"/>
  <c r="U34" i="2"/>
  <c r="X32" i="2"/>
  <c r="X33" i="2"/>
  <c r="X34" i="2"/>
  <c r="L58" i="2"/>
  <c r="I58" i="2"/>
  <c r="H56" i="2"/>
  <c r="H57" i="2"/>
  <c r="E56" i="2"/>
  <c r="E57" i="2"/>
  <c r="J26" i="2"/>
  <c r="V26" i="2"/>
  <c r="N38" i="2"/>
  <c r="V38" i="2"/>
  <c r="G62" i="2"/>
  <c r="F26" i="2"/>
  <c r="R26" i="2"/>
  <c r="F38" i="2"/>
  <c r="R38" i="2"/>
  <c r="F62" i="2"/>
  <c r="Z38" i="2"/>
  <c r="K26" i="2"/>
  <c r="S26" i="2"/>
  <c r="K38" i="2"/>
  <c r="K62" i="2"/>
  <c r="P32" i="2"/>
  <c r="P33" i="2"/>
  <c r="P34" i="2"/>
  <c r="M32" i="2"/>
  <c r="M33" i="2"/>
  <c r="M34" i="2"/>
  <c r="H20" i="2"/>
  <c r="H21" i="2"/>
  <c r="H22" i="2"/>
  <c r="E20" i="2"/>
  <c r="E21" i="2"/>
  <c r="E22" i="2"/>
  <c r="D14" i="82"/>
  <c r="D26" i="82"/>
  <c r="D17" i="82"/>
  <c r="D23" i="82"/>
  <c r="D20" i="82"/>
  <c r="D29" i="82"/>
  <c r="D9" i="82"/>
  <c r="D10" i="82"/>
  <c r="D7" i="82"/>
  <c r="D6" i="82"/>
  <c r="B1" i="2"/>
  <c r="G26" i="2"/>
  <c r="AA26" i="2"/>
  <c r="O38" i="2"/>
  <c r="AA38" i="2"/>
  <c r="E23" i="2"/>
  <c r="E24" i="2"/>
  <c r="Y22" i="2"/>
  <c r="Y23" i="2"/>
  <c r="Y24" i="2"/>
  <c r="M35" i="2"/>
  <c r="M36" i="2"/>
  <c r="Y35" i="2"/>
  <c r="Y36" i="2"/>
  <c r="H23" i="2"/>
  <c r="H24" i="2"/>
  <c r="P35" i="2"/>
  <c r="P36" i="2"/>
  <c r="S38" i="2"/>
  <c r="O26" i="2"/>
  <c r="W26" i="2"/>
  <c r="J38" i="2"/>
  <c r="Q34" i="2"/>
  <c r="Q35" i="2"/>
  <c r="Q36" i="2"/>
  <c r="U22" i="2"/>
  <c r="U23" i="2"/>
  <c r="U24" i="2"/>
  <c r="I34" i="2"/>
  <c r="I35" i="2"/>
  <c r="I36" i="2"/>
  <c r="T32" i="2"/>
  <c r="T33" i="2"/>
  <c r="T34" i="2"/>
  <c r="T35" i="2"/>
  <c r="T36" i="2"/>
  <c r="P23" i="2"/>
  <c r="P24" i="2"/>
  <c r="X20" i="2"/>
  <c r="X21" i="2"/>
  <c r="X22" i="2"/>
  <c r="X23" i="2"/>
  <c r="X24" i="2"/>
  <c r="L34" i="2"/>
  <c r="L35" i="2"/>
  <c r="L36" i="2"/>
  <c r="M23" i="2"/>
  <c r="M24" i="2"/>
  <c r="Q22" i="2"/>
  <c r="Q23" i="2"/>
  <c r="Q24" i="2"/>
  <c r="I22" i="2"/>
  <c r="I23" i="2"/>
  <c r="I24" i="2"/>
  <c r="I59" i="2"/>
  <c r="I60" i="2"/>
  <c r="T22" i="2"/>
  <c r="T23" i="2"/>
  <c r="T24" i="2"/>
  <c r="L22" i="2"/>
  <c r="L23" i="2"/>
  <c r="L24" i="2"/>
  <c r="L59" i="2"/>
  <c r="L60" i="2"/>
  <c r="G38" i="2"/>
  <c r="N26" i="2"/>
  <c r="Z26" i="2"/>
  <c r="W38" i="2"/>
  <c r="J62" i="2"/>
  <c r="E34" i="2"/>
  <c r="E35" i="2"/>
  <c r="E36" i="2"/>
  <c r="U35" i="2"/>
  <c r="U36" i="2"/>
  <c r="H34" i="2"/>
  <c r="H35" i="2"/>
  <c r="H36" i="2"/>
  <c r="X35" i="2"/>
  <c r="X36" i="2"/>
  <c r="H58" i="2"/>
  <c r="H59" i="2"/>
  <c r="H60" i="2"/>
  <c r="E58" i="2"/>
  <c r="E59" i="2"/>
  <c r="E60" i="2"/>
  <c r="D11" i="17"/>
  <c r="C11" i="17"/>
  <c r="R3" i="8"/>
  <c r="K3" i="8" s="1"/>
  <c r="F24" i="17"/>
  <c r="N24" i="17"/>
  <c r="Z24" i="17"/>
  <c r="O9" i="17"/>
  <c r="E18" i="17"/>
  <c r="F23" i="17" s="1"/>
  <c r="E19" i="17"/>
  <c r="M18" i="17"/>
  <c r="M19" i="17"/>
  <c r="Y18" i="17"/>
  <c r="Z23" i="17" s="1"/>
  <c r="Y24" i="17" s="1"/>
  <c r="Y19" i="17"/>
  <c r="H18" i="17"/>
  <c r="H19" i="17"/>
  <c r="P18" i="17"/>
  <c r="O23" i="17" s="1"/>
  <c r="P24" i="17" s="1"/>
  <c r="P19" i="17"/>
  <c r="AB18" i="17"/>
  <c r="AB19" i="17"/>
  <c r="H18" i="9"/>
  <c r="H19" i="9"/>
  <c r="H20" i="9"/>
  <c r="E18" i="9"/>
  <c r="E19" i="9"/>
  <c r="F23" i="9" s="1"/>
  <c r="E20" i="9"/>
  <c r="T18" i="9"/>
  <c r="T19" i="9"/>
  <c r="Q18" i="9"/>
  <c r="R23" i="9" s="1"/>
  <c r="Q24" i="9" s="1"/>
  <c r="Q19" i="9"/>
  <c r="U18" i="9"/>
  <c r="V23" i="9" s="1"/>
  <c r="U24" i="9" s="1"/>
  <c r="U19" i="9"/>
  <c r="U20" i="9"/>
  <c r="X18" i="9"/>
  <c r="X19" i="9"/>
  <c r="X20" i="9"/>
  <c r="G24" i="8"/>
  <c r="O11" i="8" s="1"/>
  <c r="S24" i="8"/>
  <c r="V24" i="8"/>
  <c r="H18" i="8"/>
  <c r="H19" i="8"/>
  <c r="T18" i="8"/>
  <c r="T19" i="8"/>
  <c r="U18" i="8"/>
  <c r="V23" i="8" s="1"/>
  <c r="U19" i="8"/>
  <c r="E18" i="8"/>
  <c r="F23" i="8" s="1"/>
  <c r="E19" i="8"/>
  <c r="Q18" i="8"/>
  <c r="R23" i="8" s="1"/>
  <c r="Q24" i="8" s="1"/>
  <c r="Q19" i="8"/>
  <c r="X18" i="8"/>
  <c r="X19" i="8"/>
  <c r="K24" i="8"/>
  <c r="O24" i="8"/>
  <c r="W24" i="8"/>
  <c r="O12" i="8"/>
  <c r="L18" i="8"/>
  <c r="L19" i="8"/>
  <c r="L20" i="8"/>
  <c r="P18" i="8"/>
  <c r="P19" i="8"/>
  <c r="I18" i="8"/>
  <c r="I19" i="8"/>
  <c r="I20" i="8"/>
  <c r="M18" i="8"/>
  <c r="N23" i="8" s="1"/>
  <c r="M24" i="8" s="1"/>
  <c r="M19" i="8"/>
  <c r="F24" i="8"/>
  <c r="O9" i="8" s="1"/>
  <c r="N24" i="8"/>
  <c r="Z24" i="8"/>
  <c r="Y18" i="8"/>
  <c r="Y19" i="8"/>
  <c r="Y20" i="8"/>
  <c r="AB18" i="8"/>
  <c r="AA23" i="8" s="1"/>
  <c r="AB24" i="8" s="1"/>
  <c r="AB19" i="8"/>
  <c r="AB20" i="8"/>
  <c r="J24" i="8"/>
  <c r="O10" i="8" s="1"/>
  <c r="R24" i="8"/>
  <c r="AA24" i="8"/>
  <c r="Y20" i="17"/>
  <c r="X20" i="17"/>
  <c r="X19" i="17"/>
  <c r="X18" i="17"/>
  <c r="U20" i="17"/>
  <c r="T20" i="17"/>
  <c r="U19" i="17"/>
  <c r="T19" i="17"/>
  <c r="S23" i="17" s="1"/>
  <c r="U18" i="17"/>
  <c r="V23" i="17" s="1"/>
  <c r="U24" i="17" s="1"/>
  <c r="T18" i="17"/>
  <c r="Q20" i="17"/>
  <c r="P20" i="17"/>
  <c r="Q19" i="17"/>
  <c r="Q18" i="17"/>
  <c r="R23" i="17" s="1"/>
  <c r="M20" i="17"/>
  <c r="L20" i="17"/>
  <c r="L19" i="17"/>
  <c r="L18" i="17"/>
  <c r="K23" i="17" s="1"/>
  <c r="I20" i="17"/>
  <c r="H20" i="17"/>
  <c r="I19" i="17"/>
  <c r="I18" i="17"/>
  <c r="Y20" i="9"/>
  <c r="Y19" i="9"/>
  <c r="Y18" i="9"/>
  <c r="T20" i="9"/>
  <c r="T21" i="9"/>
  <c r="T22" i="9"/>
  <c r="S23" i="9"/>
  <c r="Q20" i="9"/>
  <c r="Q21" i="9"/>
  <c r="Q22" i="9"/>
  <c r="P20" i="9"/>
  <c r="P19" i="9"/>
  <c r="P18" i="9"/>
  <c r="O23" i="9" s="1"/>
  <c r="M20" i="9"/>
  <c r="L20" i="9"/>
  <c r="K23" i="9" s="1"/>
  <c r="M19" i="9"/>
  <c r="L19" i="9"/>
  <c r="M18" i="9"/>
  <c r="N23" i="9" s="1"/>
  <c r="M24" i="9" s="1"/>
  <c r="L18" i="9"/>
  <c r="I20" i="9"/>
  <c r="I19" i="9"/>
  <c r="I18" i="9"/>
  <c r="J23" i="9" s="1"/>
  <c r="X20" i="8"/>
  <c r="X21" i="8"/>
  <c r="X22" i="8"/>
  <c r="W23" i="8"/>
  <c r="X24" i="8" s="1"/>
  <c r="U20" i="8"/>
  <c r="U21" i="8"/>
  <c r="U22" i="8"/>
  <c r="T20" i="8"/>
  <c r="T21" i="8"/>
  <c r="T22" i="8"/>
  <c r="S23" i="8"/>
  <c r="T24" i="8" s="1"/>
  <c r="Q20" i="8"/>
  <c r="Q21" i="8"/>
  <c r="Q22" i="8"/>
  <c r="P20" i="8"/>
  <c r="P21" i="8"/>
  <c r="P22" i="8"/>
  <c r="O23" i="8"/>
  <c r="M20" i="8"/>
  <c r="M21" i="8"/>
  <c r="M22" i="8"/>
  <c r="H20" i="8"/>
  <c r="H21" i="8"/>
  <c r="H22" i="8"/>
  <c r="G23" i="8"/>
  <c r="H24" i="8" s="1"/>
  <c r="C2" i="2"/>
  <c r="R2" i="2"/>
  <c r="C3" i="2"/>
  <c r="B1" i="8"/>
  <c r="K2" i="8"/>
  <c r="E20" i="8"/>
  <c r="E21" i="8"/>
  <c r="E22" i="8"/>
  <c r="Y21" i="8"/>
  <c r="Y22" i="8"/>
  <c r="Z23" i="8"/>
  <c r="Y24" i="8" s="1"/>
  <c r="AB21" i="8"/>
  <c r="AB22" i="8"/>
  <c r="I21" i="8"/>
  <c r="I22" i="8"/>
  <c r="J23" i="8"/>
  <c r="L21" i="8"/>
  <c r="L22" i="8"/>
  <c r="K23" i="8"/>
  <c r="J12" i="8" s="1"/>
  <c r="B1" i="9"/>
  <c r="K2" i="9"/>
  <c r="K3" i="9"/>
  <c r="E21" i="9"/>
  <c r="E22" i="9"/>
  <c r="H21" i="9"/>
  <c r="H22" i="9"/>
  <c r="G23" i="9"/>
  <c r="H24" i="9" s="1"/>
  <c r="M21" i="9"/>
  <c r="M22" i="9"/>
  <c r="P21" i="9"/>
  <c r="P22" i="9"/>
  <c r="Y21" i="9"/>
  <c r="Y22" i="9"/>
  <c r="Z23" i="9"/>
  <c r="AB18" i="9"/>
  <c r="AA23" i="9" s="1"/>
  <c r="AB24" i="9" s="1"/>
  <c r="AB19" i="9"/>
  <c r="AB20" i="9"/>
  <c r="AB21" i="9"/>
  <c r="AB22" i="9"/>
  <c r="F24" i="9"/>
  <c r="O9" i="9" s="1"/>
  <c r="N24" i="9"/>
  <c r="Z24" i="9"/>
  <c r="I21" i="9"/>
  <c r="I22" i="9"/>
  <c r="L21" i="9"/>
  <c r="L22" i="9"/>
  <c r="J24" i="9"/>
  <c r="R24" i="9"/>
  <c r="AA24" i="9"/>
  <c r="O10" i="9"/>
  <c r="U21" i="9"/>
  <c r="U22" i="9"/>
  <c r="X21" i="9"/>
  <c r="X22" i="9"/>
  <c r="G24" i="9"/>
  <c r="O11" i="9" s="1"/>
  <c r="S24" i="9"/>
  <c r="V24" i="9"/>
  <c r="K24" i="9"/>
  <c r="O24" i="9"/>
  <c r="W24" i="9"/>
  <c r="O12" i="9"/>
  <c r="B1" i="17"/>
  <c r="K2" i="17"/>
  <c r="E20" i="17"/>
  <c r="E21" i="17"/>
  <c r="E22" i="17"/>
  <c r="H21" i="17"/>
  <c r="H22" i="17"/>
  <c r="M21" i="17"/>
  <c r="M22" i="17"/>
  <c r="P21" i="17"/>
  <c r="P22" i="17"/>
  <c r="Y21" i="17"/>
  <c r="Y22" i="17"/>
  <c r="AB20" i="17"/>
  <c r="AA23" i="17" s="1"/>
  <c r="AB21" i="17"/>
  <c r="AB22" i="17"/>
  <c r="I21" i="17"/>
  <c r="I22" i="17"/>
  <c r="J23" i="17"/>
  <c r="L21" i="17"/>
  <c r="L22" i="17"/>
  <c r="Q21" i="17"/>
  <c r="Q22" i="17"/>
  <c r="T21" i="17"/>
  <c r="T22" i="17"/>
  <c r="J24" i="17"/>
  <c r="O10" i="17" s="1"/>
  <c r="R24" i="17"/>
  <c r="AA24" i="17"/>
  <c r="U21" i="17"/>
  <c r="U22" i="17"/>
  <c r="X21" i="17"/>
  <c r="X22" i="17"/>
  <c r="W23" i="17"/>
  <c r="G24" i="17"/>
  <c r="S24" i="17"/>
  <c r="V24" i="17"/>
  <c r="O11" i="17"/>
  <c r="C12" i="17"/>
  <c r="D12" i="17"/>
  <c r="K24" i="17"/>
  <c r="O24" i="17"/>
  <c r="W24" i="17"/>
  <c r="O12" i="17"/>
  <c r="B1" i="47"/>
  <c r="C3" i="47"/>
  <c r="I3" i="47"/>
  <c r="C4" i="47"/>
  <c r="B9" i="47"/>
  <c r="E17" i="47"/>
  <c r="F22" i="47" s="1"/>
  <c r="E18" i="47"/>
  <c r="E19" i="47"/>
  <c r="E20" i="47"/>
  <c r="E21" i="47"/>
  <c r="H17" i="47"/>
  <c r="H18" i="47"/>
  <c r="H19" i="47"/>
  <c r="H20" i="47"/>
  <c r="H21" i="47"/>
  <c r="G22" i="47"/>
  <c r="M17" i="47"/>
  <c r="N22" i="47" s="1"/>
  <c r="M18" i="47"/>
  <c r="M19" i="47"/>
  <c r="M20" i="47"/>
  <c r="M21" i="47"/>
  <c r="P17" i="47"/>
  <c r="O22" i="47" s="1"/>
  <c r="P18" i="47"/>
  <c r="P19" i="47"/>
  <c r="P20" i="47"/>
  <c r="P21" i="47"/>
  <c r="F23" i="47"/>
  <c r="O9" i="47" s="1"/>
  <c r="N23" i="47"/>
  <c r="B10" i="47"/>
  <c r="I17" i="47"/>
  <c r="I18" i="47"/>
  <c r="I19" i="47"/>
  <c r="I20" i="47"/>
  <c r="I21" i="47"/>
  <c r="J22" i="47"/>
  <c r="L17" i="47"/>
  <c r="K22" i="47" s="1"/>
  <c r="L18" i="47"/>
  <c r="L19" i="47"/>
  <c r="L20" i="47"/>
  <c r="L21" i="47"/>
  <c r="J23" i="47"/>
  <c r="O23" i="47"/>
  <c r="O10" i="47"/>
  <c r="B11" i="47"/>
  <c r="G23" i="47"/>
  <c r="K23" i="47"/>
  <c r="O11" i="47"/>
  <c r="D16" i="82"/>
  <c r="W23" i="9"/>
  <c r="G23" i="17"/>
  <c r="N23" i="17"/>
  <c r="B11" i="9"/>
  <c r="K10" i="47" l="1"/>
  <c r="L22" i="47"/>
  <c r="J11" i="47"/>
  <c r="N11" i="47" s="1"/>
  <c r="I22" i="47"/>
  <c r="J9" i="47"/>
  <c r="E22" i="47"/>
  <c r="K11" i="47"/>
  <c r="K10" i="17"/>
  <c r="I24" i="17"/>
  <c r="L24" i="17"/>
  <c r="J12" i="17"/>
  <c r="K10" i="9"/>
  <c r="L24" i="9"/>
  <c r="J12" i="9"/>
  <c r="N12" i="9" s="1"/>
  <c r="P22" i="47"/>
  <c r="K9" i="47"/>
  <c r="P24" i="9"/>
  <c r="G9" i="9" s="1"/>
  <c r="Q24" i="17"/>
  <c r="J10" i="17"/>
  <c r="J9" i="17"/>
  <c r="E24" i="17"/>
  <c r="K11" i="17"/>
  <c r="M22" i="47"/>
  <c r="H22" i="47"/>
  <c r="G9" i="8"/>
  <c r="T24" i="9"/>
  <c r="F11" i="9" s="1"/>
  <c r="J9" i="8"/>
  <c r="N9" i="8" s="1"/>
  <c r="K11" i="8"/>
  <c r="E24" i="8"/>
  <c r="T24" i="17"/>
  <c r="K11" i="9"/>
  <c r="E24" i="9"/>
  <c r="J9" i="9"/>
  <c r="N9" i="9" s="1"/>
  <c r="J11" i="8"/>
  <c r="N11" i="8" s="1"/>
  <c r="U24" i="8"/>
  <c r="F11" i="8" s="1"/>
  <c r="K12" i="8"/>
  <c r="N12" i="8" s="1"/>
  <c r="M24" i="17"/>
  <c r="AB24" i="17"/>
  <c r="J10" i="9"/>
  <c r="K12" i="9"/>
  <c r="I24" i="9"/>
  <c r="K9" i="17"/>
  <c r="X24" i="17"/>
  <c r="Y24" i="9"/>
  <c r="X24" i="9"/>
  <c r="P24" i="8"/>
  <c r="J10" i="8"/>
  <c r="J11" i="17"/>
  <c r="N11" i="17" s="1"/>
  <c r="I24" i="8"/>
  <c r="H24" i="17"/>
  <c r="K10" i="8"/>
  <c r="K12" i="17"/>
  <c r="S61" i="2"/>
  <c r="J11" i="9"/>
  <c r="N11" i="9" s="1"/>
  <c r="L24" i="8"/>
  <c r="J10" i="47"/>
  <c r="N10" i="47" s="1"/>
  <c r="K9" i="9"/>
  <c r="K9" i="8"/>
  <c r="B9" i="17"/>
  <c r="E23" i="92"/>
  <c r="B10" i="9"/>
  <c r="B18" i="92"/>
  <c r="O14" i="2"/>
  <c r="O13" i="2"/>
  <c r="O10" i="2"/>
  <c r="O9" i="2"/>
  <c r="O12" i="2"/>
  <c r="O11" i="2"/>
  <c r="O8" i="2"/>
  <c r="O61" i="2"/>
  <c r="M62" i="2" s="1"/>
  <c r="W25" i="2"/>
  <c r="S37" i="2"/>
  <c r="V25" i="2"/>
  <c r="R61" i="2"/>
  <c r="T62" i="2" s="1"/>
  <c r="AH37" i="2"/>
  <c r="F49" i="2"/>
  <c r="N49" i="2"/>
  <c r="V49" i="2"/>
  <c r="J49" i="2"/>
  <c r="R49" i="2"/>
  <c r="O15" i="2"/>
  <c r="Z37" i="2"/>
  <c r="AE37" i="2"/>
  <c r="N25" i="2"/>
  <c r="AE25" i="2"/>
  <c r="AH25" i="2"/>
  <c r="AI37" i="2"/>
  <c r="G49" i="2"/>
  <c r="O49" i="2"/>
  <c r="W49" i="2"/>
  <c r="K49" i="2"/>
  <c r="S49" i="2"/>
  <c r="AD25" i="2"/>
  <c r="AC50" i="2"/>
  <c r="AI25" i="2"/>
  <c r="AD37" i="2"/>
  <c r="K25" i="2"/>
  <c r="B12" i="17"/>
  <c r="B9" i="8"/>
  <c r="B12" i="8"/>
  <c r="R25" i="2"/>
  <c r="AA25" i="2"/>
  <c r="G25" i="2"/>
  <c r="N37" i="2"/>
  <c r="O37" i="2"/>
  <c r="F37" i="2"/>
  <c r="S25" i="2"/>
  <c r="K37" i="2"/>
  <c r="F61" i="2"/>
  <c r="J61" i="2"/>
  <c r="W37" i="2"/>
  <c r="K61" i="2"/>
  <c r="AA37" i="2"/>
  <c r="V37" i="2"/>
  <c r="G37" i="2"/>
  <c r="Z25" i="2"/>
  <c r="O25" i="2"/>
  <c r="J25" i="2"/>
  <c r="G61" i="2"/>
  <c r="R37" i="2"/>
  <c r="F25" i="2"/>
  <c r="J37" i="2"/>
  <c r="B12" i="9"/>
  <c r="B11" i="17"/>
  <c r="G11" i="9" l="1"/>
  <c r="F9" i="9"/>
  <c r="F12" i="9"/>
  <c r="G10" i="9"/>
  <c r="G12" i="8"/>
  <c r="F10" i="8"/>
  <c r="G11" i="8"/>
  <c r="F9" i="8"/>
  <c r="G10" i="17"/>
  <c r="F12" i="17"/>
  <c r="N10" i="8"/>
  <c r="F10" i="17"/>
  <c r="G12" i="17"/>
  <c r="AF26" i="2"/>
  <c r="G9" i="47"/>
  <c r="F11" i="47"/>
  <c r="P62" i="2"/>
  <c r="F12" i="8"/>
  <c r="G10" i="8"/>
  <c r="G9" i="17"/>
  <c r="F11" i="17"/>
  <c r="N12" i="17"/>
  <c r="F9" i="47"/>
  <c r="G11" i="47"/>
  <c r="N9" i="47"/>
  <c r="F10" i="47"/>
  <c r="F10" i="9"/>
  <c r="G12" i="9"/>
  <c r="G10" i="47"/>
  <c r="N10" i="9"/>
  <c r="F9" i="17"/>
  <c r="G11" i="17"/>
  <c r="N9" i="17"/>
  <c r="N10" i="17"/>
  <c r="Q50" i="2"/>
  <c r="I50" i="2"/>
  <c r="K13" i="2"/>
  <c r="J11" i="2"/>
  <c r="J8" i="2"/>
  <c r="K11" i="2"/>
  <c r="K8" i="2"/>
  <c r="J13" i="2"/>
  <c r="K9" i="2"/>
  <c r="J12" i="2"/>
  <c r="J9" i="2"/>
  <c r="K12" i="2"/>
  <c r="J10" i="2"/>
  <c r="K14" i="2"/>
  <c r="K10" i="2"/>
  <c r="J14" i="2"/>
  <c r="Q62" i="2"/>
  <c r="Q38" i="2"/>
  <c r="X26" i="2"/>
  <c r="U26" i="2"/>
  <c r="AJ48" i="2"/>
  <c r="AB37" i="2"/>
  <c r="AB25" i="2"/>
  <c r="AB49" i="2"/>
  <c r="Y50" i="2"/>
  <c r="X50" i="2"/>
  <c r="T50" i="2"/>
  <c r="P50" i="2"/>
  <c r="L62" i="2"/>
  <c r="AB50" i="2"/>
  <c r="M50" i="2"/>
  <c r="H50" i="2"/>
  <c r="AG38" i="2"/>
  <c r="AJ38" i="2"/>
  <c r="AF38" i="2"/>
  <c r="U38" i="2"/>
  <c r="E38" i="2"/>
  <c r="AB26" i="2"/>
  <c r="AJ50" i="2"/>
  <c r="AC38" i="2"/>
  <c r="U50" i="2"/>
  <c r="E62" i="2"/>
  <c r="AJ36" i="2"/>
  <c r="AJ24" i="2"/>
  <c r="AJ26" i="2"/>
  <c r="Y26" i="2"/>
  <c r="J15" i="2"/>
  <c r="AB38" i="2"/>
  <c r="E50" i="2"/>
  <c r="M38" i="2"/>
  <c r="AC26" i="2"/>
  <c r="X38" i="2"/>
  <c r="T26" i="2"/>
  <c r="AG26" i="2"/>
  <c r="L50" i="2"/>
  <c r="K15" i="2"/>
  <c r="L26" i="2"/>
  <c r="I26" i="2"/>
  <c r="H26" i="2"/>
  <c r="Y38" i="2"/>
  <c r="P26" i="2"/>
  <c r="H38" i="2"/>
  <c r="P38" i="2"/>
  <c r="L38" i="2"/>
  <c r="E26" i="2"/>
  <c r="H62" i="2"/>
  <c r="M26" i="2"/>
  <c r="T38" i="2"/>
  <c r="I38" i="2"/>
  <c r="I62" i="2"/>
  <c r="Q26" i="2"/>
  <c r="F11" i="2" l="1"/>
  <c r="N12" i="2"/>
  <c r="G11" i="2"/>
  <c r="G13" i="2"/>
  <c r="F8" i="2"/>
  <c r="G8" i="2"/>
  <c r="F13" i="2"/>
  <c r="F12" i="2"/>
  <c r="G9" i="2"/>
  <c r="G12" i="2"/>
  <c r="F9" i="2"/>
  <c r="F14" i="2"/>
  <c r="G10" i="2"/>
  <c r="F10" i="2"/>
  <c r="G14" i="2"/>
  <c r="N14" i="2"/>
  <c r="N15" i="2"/>
  <c r="N10" i="2"/>
  <c r="N9" i="2"/>
  <c r="N11" i="2"/>
  <c r="G15" i="2"/>
  <c r="F15" i="2"/>
  <c r="N13" i="2"/>
  <c r="N8" i="2"/>
</calcChain>
</file>

<file path=xl/sharedStrings.xml><?xml version="1.0" encoding="utf-8"?>
<sst xmlns="http://schemas.openxmlformats.org/spreadsheetml/2006/main" count="317" uniqueCount="164">
  <si>
    <t>1st</t>
  </si>
  <si>
    <t>2nd</t>
  </si>
  <si>
    <t>3rd</t>
  </si>
  <si>
    <t>4th</t>
  </si>
  <si>
    <t>Team 2</t>
  </si>
  <si>
    <t>Team 3</t>
  </si>
  <si>
    <t>Team 4</t>
  </si>
  <si>
    <t>Pool A</t>
  </si>
  <si>
    <t>3rd Pool AA</t>
  </si>
  <si>
    <t>3rd Pool BB</t>
  </si>
  <si>
    <t>4th Pool BB</t>
  </si>
  <si>
    <t>4th Pool AA</t>
  </si>
  <si>
    <t>Gold</t>
  </si>
  <si>
    <t>Pool</t>
  </si>
  <si>
    <t>Date:</t>
  </si>
  <si>
    <t>Division</t>
  </si>
  <si>
    <t>Court</t>
  </si>
  <si>
    <t xml:space="preserve">      matches</t>
  </si>
  <si>
    <t>gm %</t>
  </si>
  <si>
    <t>pt diff</t>
  </si>
  <si>
    <t>finish</t>
  </si>
  <si>
    <t>Team Name</t>
  </si>
  <si>
    <t>w</t>
  </si>
  <si>
    <t>l</t>
  </si>
  <si>
    <t xml:space="preserve">      match 1</t>
  </si>
  <si>
    <t xml:space="preserve">      match 2</t>
  </si>
  <si>
    <t xml:space="preserve">      match 3</t>
  </si>
  <si>
    <t xml:space="preserve">      match 4</t>
  </si>
  <si>
    <t xml:space="preserve">      match 5</t>
  </si>
  <si>
    <t xml:space="preserve">      match 6</t>
  </si>
  <si>
    <t>diff</t>
  </si>
  <si>
    <t xml:space="preserve">        2 ref</t>
  </si>
  <si>
    <t xml:space="preserve">       1 ref</t>
  </si>
  <si>
    <t xml:space="preserve">        3 ref</t>
  </si>
  <si>
    <t xml:space="preserve">        1 ref</t>
  </si>
  <si>
    <t xml:space="preserve">        4 ref</t>
  </si>
  <si>
    <t xml:space="preserve"> </t>
  </si>
  <si>
    <t>Brackets</t>
  </si>
  <si>
    <t>Team 1</t>
  </si>
  <si>
    <t>Game 2</t>
  </si>
  <si>
    <t>Game 3</t>
  </si>
  <si>
    <t>Game 4</t>
  </si>
  <si>
    <t>Game 5</t>
  </si>
  <si>
    <t>Games W</t>
  </si>
  <si>
    <t>Point diff</t>
  </si>
  <si>
    <t xml:space="preserve">               2 ref</t>
  </si>
  <si>
    <t xml:space="preserve">               1 ref</t>
  </si>
  <si>
    <t xml:space="preserve">              3 ref</t>
  </si>
  <si>
    <t xml:space="preserve">            matches</t>
  </si>
  <si>
    <t xml:space="preserve">             games</t>
  </si>
  <si>
    <t>point dif</t>
  </si>
  <si>
    <t xml:space="preserve">            match 1</t>
  </si>
  <si>
    <t xml:space="preserve">            match 2</t>
  </si>
  <si>
    <t xml:space="preserve">            match 3</t>
  </si>
  <si>
    <t>Game 1</t>
  </si>
  <si>
    <t>1st Pool AA</t>
  </si>
  <si>
    <t>1st Pool BB</t>
  </si>
  <si>
    <t>2nd Pool BB</t>
  </si>
  <si>
    <t>2nd Pool AA</t>
  </si>
  <si>
    <t xml:space="preserve">Gold </t>
  </si>
  <si>
    <t>AA</t>
  </si>
  <si>
    <t>BB</t>
  </si>
  <si>
    <t>Team 5</t>
  </si>
  <si>
    <t>Team 6</t>
  </si>
  <si>
    <t>5th</t>
  </si>
  <si>
    <t>6th</t>
  </si>
  <si>
    <t>Division:</t>
  </si>
  <si>
    <t>Court:</t>
  </si>
  <si>
    <t>Prev loser ref</t>
  </si>
  <si>
    <t>1st Pool CC</t>
  </si>
  <si>
    <t>2nd Pool CC</t>
  </si>
  <si>
    <t>4th Pool CC</t>
  </si>
  <si>
    <t>CC</t>
  </si>
  <si>
    <t>3rd Pool DD</t>
  </si>
  <si>
    <t>Courts</t>
  </si>
  <si>
    <t>18 National</t>
  </si>
  <si>
    <t xml:space="preserve">       sets</t>
  </si>
  <si>
    <t>set 1</t>
  </si>
  <si>
    <t>set 2</t>
  </si>
  <si>
    <t>set 3</t>
  </si>
  <si>
    <t>set 4</t>
  </si>
  <si>
    <t>set 5</t>
  </si>
  <si>
    <t>sets%</t>
  </si>
  <si>
    <t>setswon</t>
  </si>
  <si>
    <t>1st Pool A</t>
  </si>
  <si>
    <t>2nd Pool A</t>
  </si>
  <si>
    <t>3rd Pool A</t>
  </si>
  <si>
    <t>4th Pool A</t>
  </si>
  <si>
    <t>5th Pool A</t>
  </si>
  <si>
    <t>6th Pool A</t>
  </si>
  <si>
    <t>Match 1 Ct 1</t>
  </si>
  <si>
    <t>Match 3 Ct 1</t>
  </si>
  <si>
    <t>Match 5 Ct 1</t>
  </si>
  <si>
    <t>Match 7 Ct 1</t>
  </si>
  <si>
    <t>Match 9 Ct 1</t>
  </si>
  <si>
    <t>Match 2 Ct 2</t>
  </si>
  <si>
    <t>Match 4 Ct 2</t>
  </si>
  <si>
    <t>Match 6 Ct 2</t>
  </si>
  <si>
    <t>Match 8 Ct 2</t>
  </si>
  <si>
    <t>Match 10 Ct 2</t>
  </si>
  <si>
    <t>Court 1</t>
  </si>
  <si>
    <t>Court 2</t>
  </si>
  <si>
    <t>Court 3</t>
  </si>
  <si>
    <t>Noon</t>
  </si>
  <si>
    <t>1 pm</t>
  </si>
  <si>
    <t>2 pm</t>
  </si>
  <si>
    <t>3 pm</t>
  </si>
  <si>
    <t xml:space="preserve"> - Means this team refs the previous match on same court.</t>
  </si>
  <si>
    <t>Sunday 12:30 pm</t>
  </si>
  <si>
    <t>1 &amp; 2</t>
  </si>
  <si>
    <t>7th Pool A</t>
  </si>
  <si>
    <t>7th</t>
  </si>
  <si>
    <t>8th</t>
  </si>
  <si>
    <t>Sunday 1:30 pm</t>
  </si>
  <si>
    <t>Match 11 Ct 1</t>
  </si>
  <si>
    <t>Match 12 Ct 2</t>
  </si>
  <si>
    <t>Match 13 Ct 1</t>
  </si>
  <si>
    <t>Match 14 Ct 2</t>
  </si>
  <si>
    <t>Match 15 Ct 1</t>
  </si>
  <si>
    <t>Match 16 Ct 2</t>
  </si>
  <si>
    <t>Match 17 Ct 1</t>
  </si>
  <si>
    <t>Match 18 Ct 2</t>
  </si>
  <si>
    <t>Match 19 Ct 1</t>
  </si>
  <si>
    <t>Match 20 Ct 2</t>
  </si>
  <si>
    <t>Match 21 Ct 1</t>
  </si>
  <si>
    <t>Match 25 Ct 1</t>
  </si>
  <si>
    <t>Match 26 Ct 2</t>
  </si>
  <si>
    <t>Match 27 Ct 1</t>
  </si>
  <si>
    <t>Match 28 Ct 2</t>
  </si>
  <si>
    <t>Gold Bracket</t>
  </si>
  <si>
    <t>Silver Bracket</t>
  </si>
  <si>
    <t>Team 7</t>
  </si>
  <si>
    <t>Team 8</t>
  </si>
  <si>
    <t xml:space="preserve">       7 ref</t>
  </si>
  <si>
    <t xml:space="preserve">        5 ref</t>
  </si>
  <si>
    <t xml:space="preserve">        6 ref</t>
  </si>
  <si>
    <t xml:space="preserve">       3 ref</t>
  </si>
  <si>
    <t xml:space="preserve">        8 ref</t>
  </si>
  <si>
    <t xml:space="preserve">        7 ref</t>
  </si>
  <si>
    <t xml:space="preserve">       5 ref</t>
  </si>
  <si>
    <t>Saturday 8:30 am</t>
  </si>
  <si>
    <t>Saturday 9:30 am</t>
  </si>
  <si>
    <t>Saturday 10:30 am</t>
  </si>
  <si>
    <t>Saturday 11:30 am</t>
  </si>
  <si>
    <t>Saturday 1:00 pm</t>
  </si>
  <si>
    <t>Saturday 2:00 pm</t>
  </si>
  <si>
    <t>Saturday 3:00 pm</t>
  </si>
  <si>
    <t>Saturday 4:00 pm</t>
  </si>
  <si>
    <t>Sunday 8:30 am</t>
  </si>
  <si>
    <t>Sunday 9:30 am</t>
  </si>
  <si>
    <t>Sunday 10:30 am</t>
  </si>
  <si>
    <t>5th Pool A ref</t>
  </si>
  <si>
    <t>7th Pool A ref</t>
  </si>
  <si>
    <t>Tournament Name Goes Here</t>
  </si>
  <si>
    <t>Date 1</t>
  </si>
  <si>
    <t>Date 2</t>
  </si>
  <si>
    <t>Age/Division</t>
  </si>
  <si>
    <t>Seed #1</t>
  </si>
  <si>
    <t>Seed #2</t>
  </si>
  <si>
    <t>Seed #3</t>
  </si>
  <si>
    <t>Seed #4</t>
  </si>
  <si>
    <t>Seed #5</t>
  </si>
  <si>
    <t>Seed #6</t>
  </si>
  <si>
    <t>Seed #7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</si>
</sst>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</font>
    <font>
      <sz val="1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164" fontId="0" fillId="0" borderId="4" xfId="0" applyNumberFormat="1" applyBorder="1" applyAlignment="1">
      <alignment horizontal="center" vertical="center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/>
    <xf numFmtId="16" fontId="0" fillId="0" borderId="0" xfId="0" applyNumberFormat="1"/>
    <xf numFmtId="164" fontId="0" fillId="0" borderId="4" xfId="0" applyNumberFormat="1" applyBorder="1" applyAlignment="1">
      <alignment horizontal="center"/>
    </xf>
    <xf numFmtId="0" fontId="3" fillId="0" borderId="0" xfId="0" applyFont="1"/>
    <xf numFmtId="14" fontId="0" fillId="0" borderId="0" xfId="0" applyNumberFormat="1"/>
    <xf numFmtId="0" fontId="0" fillId="0" borderId="10" xfId="0" applyBorder="1"/>
    <xf numFmtId="0" fontId="4" fillId="0" borderId="0" xfId="0" applyFont="1"/>
    <xf numFmtId="0" fontId="5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9" xfId="0" applyBorder="1"/>
    <xf numFmtId="16" fontId="5" fillId="0" borderId="0" xfId="0" applyNumberFormat="1" applyFont="1" applyAlignment="1">
      <alignment horizontal="center"/>
    </xf>
    <xf numFmtId="0" fontId="0" fillId="0" borderId="15" xfId="0" applyBorder="1"/>
    <xf numFmtId="0" fontId="5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0" fillId="0" borderId="0" xfId="0" quotePrefix="1"/>
    <xf numFmtId="18" fontId="0" fillId="0" borderId="13" xfId="0" applyNumberFormat="1" applyBorder="1" applyAlignment="1">
      <alignment horizontal="center"/>
    </xf>
    <xf numFmtId="18" fontId="0" fillId="0" borderId="0" xfId="0" applyNumberForma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0" xfId="0" applyNumberFormat="1" applyAlignment="1">
      <alignment horizontal="center"/>
    </xf>
    <xf numFmtId="0" fontId="8" fillId="0" borderId="2" xfId="0" applyFont="1" applyBorder="1"/>
    <xf numFmtId="0" fontId="8" fillId="0" borderId="18" xfId="0" applyFont="1" applyBorder="1"/>
    <xf numFmtId="0" fontId="0" fillId="0" borderId="19" xfId="0" applyBorder="1"/>
    <xf numFmtId="0" fontId="0" fillId="0" borderId="18" xfId="0" applyBorder="1"/>
    <xf numFmtId="0" fontId="9" fillId="0" borderId="0" xfId="0" applyFont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5" xfId="0" applyFont="1" applyBorder="1"/>
    <xf numFmtId="0" fontId="0" fillId="0" borderId="20" xfId="0" applyBorder="1"/>
    <xf numFmtId="0" fontId="8" fillId="0" borderId="0" xfId="0" quotePrefix="1" applyFont="1"/>
    <xf numFmtId="0" fontId="10" fillId="0" borderId="0" xfId="0" applyFont="1"/>
    <xf numFmtId="0" fontId="8" fillId="0" borderId="21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0" borderId="25" xfId="0" applyFont="1" applyBorder="1"/>
    <xf numFmtId="0" fontId="0" fillId="0" borderId="26" xfId="0" applyBorder="1"/>
    <xf numFmtId="0" fontId="8" fillId="0" borderId="27" xfId="0" applyFont="1" applyBorder="1"/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16" xfId="0" applyBorder="1"/>
    <xf numFmtId="0" fontId="0" fillId="0" borderId="23" xfId="0" applyBorder="1"/>
    <xf numFmtId="0" fontId="0" fillId="0" borderId="17" xfId="0" applyBorder="1"/>
    <xf numFmtId="0" fontId="5" fillId="0" borderId="29" xfId="0" applyFont="1" applyBorder="1"/>
    <xf numFmtId="0" fontId="5" fillId="0" borderId="30" xfId="0" applyFont="1" applyBorder="1"/>
    <xf numFmtId="0" fontId="5" fillId="0" borderId="13" xfId="0" applyFont="1" applyBorder="1" applyAlignment="1">
      <alignment horizontal="left"/>
    </xf>
    <xf numFmtId="0" fontId="5" fillId="0" borderId="13" xfId="0" applyFont="1" applyBorder="1"/>
    <xf numFmtId="18" fontId="8" fillId="0" borderId="0" xfId="0" quotePrefix="1" applyNumberFormat="1" applyFont="1"/>
    <xf numFmtId="18" fontId="0" fillId="0" borderId="0" xfId="0" applyNumberFormat="1"/>
    <xf numFmtId="0" fontId="8" fillId="0" borderId="15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331611</xdr:colOff>
      <xdr:row>0</xdr:row>
      <xdr:rowOff>112889</xdr:rowOff>
    </xdr:from>
    <xdr:to>
      <xdr:col>25</xdr:col>
      <xdr:colOff>268112</xdr:colOff>
      <xdr:row>4</xdr:row>
      <xdr:rowOff>150989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ACD6BC-0467-404E-B44A-2B62A1E8B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1111" y="112889"/>
          <a:ext cx="881945" cy="884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104775</xdr:colOff>
      <xdr:row>6</xdr:row>
      <xdr:rowOff>76200</xdr:rowOff>
    </xdr:from>
    <xdr:to>
      <xdr:col>26</xdr:col>
      <xdr:colOff>409575</xdr:colOff>
      <xdr:row>10</xdr:row>
      <xdr:rowOff>0</xdr:rowOff>
    </xdr:to>
    <xdr:pic>
      <xdr:nvPicPr>
        <xdr:cNvPr id="7364" name="Picture 1" descr="OVR Logo new">
          <a:extLst>
            <a:ext uri="{FF2B5EF4-FFF2-40B4-BE49-F238E27FC236}">
              <a16:creationId xmlns:a16="http://schemas.microsoft.com/office/drawing/2014/main" id="{00000000-0008-0000-0300-0000C4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1352550"/>
          <a:ext cx="2095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13</xdr:row>
      <xdr:rowOff>28575</xdr:rowOff>
    </xdr:from>
    <xdr:to>
      <xdr:col>3</xdr:col>
      <xdr:colOff>171450</xdr:colOff>
      <xdr:row>16</xdr:row>
      <xdr:rowOff>9525</xdr:rowOff>
    </xdr:to>
    <xdr:pic>
      <xdr:nvPicPr>
        <xdr:cNvPr id="7365" name="Picture 2" descr="molten">
          <a:extLst>
            <a:ext uri="{FF2B5EF4-FFF2-40B4-BE49-F238E27FC236}">
              <a16:creationId xmlns:a16="http://schemas.microsoft.com/office/drawing/2014/main" id="{00000000-0008-0000-0300-0000C5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05100"/>
          <a:ext cx="1562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24</xdr:row>
      <xdr:rowOff>85725</xdr:rowOff>
    </xdr:from>
    <xdr:to>
      <xdr:col>3</xdr:col>
      <xdr:colOff>400050</xdr:colOff>
      <xdr:row>28</xdr:row>
      <xdr:rowOff>104775</xdr:rowOff>
    </xdr:to>
    <xdr:pic>
      <xdr:nvPicPr>
        <xdr:cNvPr id="7366" name="Picture 3" descr="kaepa-logo">
          <a:extLst>
            <a:ext uri="{FF2B5EF4-FFF2-40B4-BE49-F238E27FC236}">
              <a16:creationId xmlns:a16="http://schemas.microsoft.com/office/drawing/2014/main" id="{00000000-0008-0000-0300-0000C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10150"/>
          <a:ext cx="1857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133350</xdr:colOff>
      <xdr:row>6</xdr:row>
      <xdr:rowOff>57150</xdr:rowOff>
    </xdr:from>
    <xdr:to>
      <xdr:col>26</xdr:col>
      <xdr:colOff>400050</xdr:colOff>
      <xdr:row>9</xdr:row>
      <xdr:rowOff>180975</xdr:rowOff>
    </xdr:to>
    <xdr:pic>
      <xdr:nvPicPr>
        <xdr:cNvPr id="8518" name="Picture 1" descr="OVR Logo new">
          <a:extLst>
            <a:ext uri="{FF2B5EF4-FFF2-40B4-BE49-F238E27FC236}">
              <a16:creationId xmlns:a16="http://schemas.microsoft.com/office/drawing/2014/main" id="{00000000-0008-0000-0400-000046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30492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13</xdr:row>
      <xdr:rowOff>28575</xdr:rowOff>
    </xdr:from>
    <xdr:to>
      <xdr:col>3</xdr:col>
      <xdr:colOff>171450</xdr:colOff>
      <xdr:row>16</xdr:row>
      <xdr:rowOff>9525</xdr:rowOff>
    </xdr:to>
    <xdr:pic>
      <xdr:nvPicPr>
        <xdr:cNvPr id="8519" name="Picture 2" descr="molten">
          <a:extLst>
            <a:ext uri="{FF2B5EF4-FFF2-40B4-BE49-F238E27FC236}">
              <a16:creationId xmlns:a16="http://schemas.microsoft.com/office/drawing/2014/main" id="{00000000-0008-0000-0400-000047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76525"/>
          <a:ext cx="1562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24</xdr:row>
      <xdr:rowOff>85725</xdr:rowOff>
    </xdr:from>
    <xdr:to>
      <xdr:col>3</xdr:col>
      <xdr:colOff>400050</xdr:colOff>
      <xdr:row>28</xdr:row>
      <xdr:rowOff>104775</xdr:rowOff>
    </xdr:to>
    <xdr:pic>
      <xdr:nvPicPr>
        <xdr:cNvPr id="8520" name="Picture 3" descr="kaepa-logo">
          <a:extLst>
            <a:ext uri="{FF2B5EF4-FFF2-40B4-BE49-F238E27FC236}">
              <a16:creationId xmlns:a16="http://schemas.microsoft.com/office/drawing/2014/main" id="{00000000-0008-0000-0400-000048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981575"/>
          <a:ext cx="1857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13</xdr:row>
      <xdr:rowOff>28575</xdr:rowOff>
    </xdr:from>
    <xdr:to>
      <xdr:col>3</xdr:col>
      <xdr:colOff>171450</xdr:colOff>
      <xdr:row>16</xdr:row>
      <xdr:rowOff>9525</xdr:rowOff>
    </xdr:to>
    <xdr:pic>
      <xdr:nvPicPr>
        <xdr:cNvPr id="8521" name="Picture 4" descr="molten">
          <a:extLst>
            <a:ext uri="{FF2B5EF4-FFF2-40B4-BE49-F238E27FC236}">
              <a16:creationId xmlns:a16="http://schemas.microsoft.com/office/drawing/2014/main" id="{00000000-0008-0000-0400-000049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76525"/>
          <a:ext cx="1562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24</xdr:row>
      <xdr:rowOff>85725</xdr:rowOff>
    </xdr:from>
    <xdr:to>
      <xdr:col>3</xdr:col>
      <xdr:colOff>400050</xdr:colOff>
      <xdr:row>28</xdr:row>
      <xdr:rowOff>104775</xdr:rowOff>
    </xdr:to>
    <xdr:pic>
      <xdr:nvPicPr>
        <xdr:cNvPr id="8522" name="Picture 5" descr="kaepa-logo">
          <a:extLst>
            <a:ext uri="{FF2B5EF4-FFF2-40B4-BE49-F238E27FC236}">
              <a16:creationId xmlns:a16="http://schemas.microsoft.com/office/drawing/2014/main" id="{00000000-0008-0000-0400-00004A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981575"/>
          <a:ext cx="1857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13</xdr:row>
      <xdr:rowOff>28575</xdr:rowOff>
    </xdr:from>
    <xdr:to>
      <xdr:col>3</xdr:col>
      <xdr:colOff>171450</xdr:colOff>
      <xdr:row>16</xdr:row>
      <xdr:rowOff>9525</xdr:rowOff>
    </xdr:to>
    <xdr:pic>
      <xdr:nvPicPr>
        <xdr:cNvPr id="14794" name="Picture 2" descr="molten">
          <a:extLst>
            <a:ext uri="{FF2B5EF4-FFF2-40B4-BE49-F238E27FC236}">
              <a16:creationId xmlns:a16="http://schemas.microsoft.com/office/drawing/2014/main" id="{00000000-0008-0000-0500-0000CA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05100"/>
          <a:ext cx="1562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24</xdr:row>
      <xdr:rowOff>85725</xdr:rowOff>
    </xdr:from>
    <xdr:to>
      <xdr:col>3</xdr:col>
      <xdr:colOff>400050</xdr:colOff>
      <xdr:row>28</xdr:row>
      <xdr:rowOff>104775</xdr:rowOff>
    </xdr:to>
    <xdr:pic>
      <xdr:nvPicPr>
        <xdr:cNvPr id="14795" name="Picture 3" descr="kaepa-logo">
          <a:extLst>
            <a:ext uri="{FF2B5EF4-FFF2-40B4-BE49-F238E27FC236}">
              <a16:creationId xmlns:a16="http://schemas.microsoft.com/office/drawing/2014/main" id="{00000000-0008-0000-0500-0000CB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10150"/>
          <a:ext cx="1857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13</xdr:row>
      <xdr:rowOff>28575</xdr:rowOff>
    </xdr:from>
    <xdr:to>
      <xdr:col>3</xdr:col>
      <xdr:colOff>171450</xdr:colOff>
      <xdr:row>16</xdr:row>
      <xdr:rowOff>9525</xdr:rowOff>
    </xdr:to>
    <xdr:pic>
      <xdr:nvPicPr>
        <xdr:cNvPr id="14796" name="Picture 5" descr="molten">
          <a:extLst>
            <a:ext uri="{FF2B5EF4-FFF2-40B4-BE49-F238E27FC236}">
              <a16:creationId xmlns:a16="http://schemas.microsoft.com/office/drawing/2014/main" id="{00000000-0008-0000-0500-0000CC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05100"/>
          <a:ext cx="1562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24</xdr:row>
      <xdr:rowOff>85725</xdr:rowOff>
    </xdr:from>
    <xdr:to>
      <xdr:col>3</xdr:col>
      <xdr:colOff>400050</xdr:colOff>
      <xdr:row>28</xdr:row>
      <xdr:rowOff>104775</xdr:rowOff>
    </xdr:to>
    <xdr:pic>
      <xdr:nvPicPr>
        <xdr:cNvPr id="14797" name="Picture 6" descr="kaepa-logo">
          <a:extLst>
            <a:ext uri="{FF2B5EF4-FFF2-40B4-BE49-F238E27FC236}">
              <a16:creationId xmlns:a16="http://schemas.microsoft.com/office/drawing/2014/main" id="{00000000-0008-0000-0500-0000CD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10150"/>
          <a:ext cx="1857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152400</xdr:colOff>
      <xdr:row>6</xdr:row>
      <xdr:rowOff>9525</xdr:rowOff>
    </xdr:from>
    <xdr:to>
      <xdr:col>26</xdr:col>
      <xdr:colOff>295275</xdr:colOff>
      <xdr:row>9</xdr:row>
      <xdr:rowOff>171450</xdr:rowOff>
    </xdr:to>
    <xdr:pic>
      <xdr:nvPicPr>
        <xdr:cNvPr id="14798" name="Picture 7" descr="OVR Logo new">
          <a:extLst>
            <a:ext uri="{FF2B5EF4-FFF2-40B4-BE49-F238E27FC236}">
              <a16:creationId xmlns:a16="http://schemas.microsoft.com/office/drawing/2014/main" id="{00000000-0008-0000-0500-0000CE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285875"/>
          <a:ext cx="1933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13</xdr:row>
      <xdr:rowOff>28575</xdr:rowOff>
    </xdr:from>
    <xdr:to>
      <xdr:col>3</xdr:col>
      <xdr:colOff>171450</xdr:colOff>
      <xdr:row>16</xdr:row>
      <xdr:rowOff>9525</xdr:rowOff>
    </xdr:to>
    <xdr:pic>
      <xdr:nvPicPr>
        <xdr:cNvPr id="14799" name="Picture 8" descr="molten">
          <a:extLst>
            <a:ext uri="{FF2B5EF4-FFF2-40B4-BE49-F238E27FC236}">
              <a16:creationId xmlns:a16="http://schemas.microsoft.com/office/drawing/2014/main" id="{00000000-0008-0000-0500-0000CF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05100"/>
          <a:ext cx="1562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24</xdr:row>
      <xdr:rowOff>85725</xdr:rowOff>
    </xdr:from>
    <xdr:to>
      <xdr:col>3</xdr:col>
      <xdr:colOff>400050</xdr:colOff>
      <xdr:row>28</xdr:row>
      <xdr:rowOff>104775</xdr:rowOff>
    </xdr:to>
    <xdr:pic>
      <xdr:nvPicPr>
        <xdr:cNvPr id="14800" name="Picture 9" descr="kaepa-logo">
          <a:extLst>
            <a:ext uri="{FF2B5EF4-FFF2-40B4-BE49-F238E27FC236}">
              <a16:creationId xmlns:a16="http://schemas.microsoft.com/office/drawing/2014/main" id="{00000000-0008-0000-0500-0000D0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10150"/>
          <a:ext cx="1857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</xdr:colOff>
      <xdr:row>0</xdr:row>
      <xdr:rowOff>107950</xdr:rowOff>
    </xdr:from>
    <xdr:to>
      <xdr:col>8</xdr:col>
      <xdr:colOff>596900</xdr:colOff>
      <xdr:row>4</xdr:row>
      <xdr:rowOff>146050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2C9122-1E69-407E-B07D-26AB99DA7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850" y="107950"/>
          <a:ext cx="1035050" cy="81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393700</xdr:colOff>
      <xdr:row>0</xdr:row>
      <xdr:rowOff>31750</xdr:rowOff>
    </xdr:from>
    <xdr:to>
      <xdr:col>14</xdr:col>
      <xdr:colOff>241300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338CE9-26A8-4308-9308-EDA63A98B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1750"/>
          <a:ext cx="1244600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L19"/>
  <sheetViews>
    <sheetView tabSelected="1" workbookViewId="0">
      <selection activeCell="H9" sqref="H9"/>
    </sheetView>
  </sheetViews>
  <sheetFormatPr defaultColWidth="9.1796875" defaultRowHeight="12.5" x14ac:dyDescent="0.25"/>
  <cols>
    <col min="1" max="1" width="6.453125" customWidth="1"/>
    <col min="2" max="2" width="11.26953125" customWidth="1"/>
    <col min="3" max="3" width="8.54296875" customWidth="1"/>
    <col min="4" max="4" width="12.453125" customWidth="1"/>
    <col min="5" max="5" width="15.453125" customWidth="1"/>
    <col min="6" max="6" width="14.26953125" customWidth="1"/>
    <col min="7" max="7" width="17.81640625" customWidth="1"/>
    <col min="8" max="8" width="13.1796875" customWidth="1"/>
    <col min="9" max="9" width="12.81640625" customWidth="1"/>
    <col min="12" max="12" width="0" hidden="1" customWidth="1"/>
  </cols>
  <sheetData>
    <row r="1" spans="1:12" ht="22.5" x14ac:dyDescent="0.45">
      <c r="A1" s="27" t="s">
        <v>153</v>
      </c>
      <c r="E1" s="27"/>
    </row>
    <row r="2" spans="1:12" x14ac:dyDescent="0.25">
      <c r="A2" s="28" t="s">
        <v>154</v>
      </c>
      <c r="B2" s="31" t="s">
        <v>155</v>
      </c>
    </row>
    <row r="3" spans="1:12" x14ac:dyDescent="0.25">
      <c r="E3" t="s">
        <v>36</v>
      </c>
      <c r="F3" t="s">
        <v>36</v>
      </c>
      <c r="G3" t="s">
        <v>36</v>
      </c>
      <c r="H3" t="s">
        <v>36</v>
      </c>
    </row>
    <row r="4" spans="1:12" x14ac:dyDescent="0.25">
      <c r="A4" t="s">
        <v>16</v>
      </c>
      <c r="B4" t="s">
        <v>13</v>
      </c>
      <c r="C4" t="s">
        <v>15</v>
      </c>
      <c r="D4" t="s">
        <v>37</v>
      </c>
      <c r="E4" t="s">
        <v>38</v>
      </c>
      <c r="F4" t="s">
        <v>4</v>
      </c>
      <c r="G4" t="s">
        <v>5</v>
      </c>
      <c r="H4" t="s">
        <v>6</v>
      </c>
      <c r="I4" t="s">
        <v>62</v>
      </c>
      <c r="J4" t="s">
        <v>63</v>
      </c>
      <c r="K4" t="s">
        <v>131</v>
      </c>
      <c r="L4" t="s">
        <v>132</v>
      </c>
    </row>
    <row r="5" spans="1:12" ht="12.75" customHeight="1" x14ac:dyDescent="0.3">
      <c r="A5">
        <v>1</v>
      </c>
      <c r="B5" t="s">
        <v>7</v>
      </c>
      <c r="C5" s="43" t="s">
        <v>156</v>
      </c>
      <c r="D5" t="s">
        <v>59</v>
      </c>
      <c r="E5" t="s">
        <v>157</v>
      </c>
      <c r="F5" t="s">
        <v>158</v>
      </c>
      <c r="G5" t="s">
        <v>159</v>
      </c>
      <c r="H5" t="s">
        <v>160</v>
      </c>
      <c r="I5" t="s">
        <v>161</v>
      </c>
      <c r="J5" t="s">
        <v>162</v>
      </c>
      <c r="K5" t="s">
        <v>163</v>
      </c>
      <c r="L5" s="63" t="s">
        <v>132</v>
      </c>
    </row>
    <row r="6" spans="1:12" ht="15.5" x14ac:dyDescent="0.35">
      <c r="E6" s="30"/>
      <c r="F6" s="30"/>
      <c r="G6" s="30"/>
      <c r="H6" s="30"/>
    </row>
    <row r="8" spans="1:12" ht="13" x14ac:dyDescent="0.3">
      <c r="A8">
        <v>1</v>
      </c>
      <c r="B8" s="62" t="s">
        <v>103</v>
      </c>
      <c r="E8" s="43"/>
      <c r="F8" s="43"/>
      <c r="H8" s="43"/>
      <c r="I8" s="43"/>
      <c r="J8" s="44"/>
    </row>
    <row r="9" spans="1:12" x14ac:dyDescent="0.25">
      <c r="A9">
        <v>2</v>
      </c>
      <c r="B9" s="80">
        <v>0.54166666666666663</v>
      </c>
      <c r="E9" s="43"/>
      <c r="G9" s="43"/>
      <c r="I9" s="43"/>
      <c r="J9" s="43"/>
    </row>
    <row r="10" spans="1:12" x14ac:dyDescent="0.25">
      <c r="A10">
        <v>3</v>
      </c>
      <c r="B10" s="81">
        <v>0.58333333333333337</v>
      </c>
    </row>
    <row r="11" spans="1:12" x14ac:dyDescent="0.25">
      <c r="B11" s="45" t="s">
        <v>104</v>
      </c>
    </row>
    <row r="12" spans="1:12" x14ac:dyDescent="0.25">
      <c r="B12" s="45" t="s">
        <v>105</v>
      </c>
    </row>
    <row r="13" spans="1:12" x14ac:dyDescent="0.25">
      <c r="B13" s="45" t="s">
        <v>106</v>
      </c>
    </row>
    <row r="15" spans="1:12" x14ac:dyDescent="0.25">
      <c r="A15" t="s">
        <v>100</v>
      </c>
    </row>
    <row r="16" spans="1:12" x14ac:dyDescent="0.25">
      <c r="A16" t="s">
        <v>101</v>
      </c>
    </row>
    <row r="17" spans="1:1" x14ac:dyDescent="0.25">
      <c r="A17" t="s">
        <v>102</v>
      </c>
    </row>
    <row r="19" spans="1:1" x14ac:dyDescent="0.25">
      <c r="A19" s="43" t="s">
        <v>109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AJ63"/>
  <sheetViews>
    <sheetView showZeros="0" zoomScale="90" zoomScaleNormal="90" workbookViewId="0">
      <selection activeCell="W3" sqref="W3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9.1796875" hidden="1" customWidth="1"/>
    <col min="6" max="7" width="6.7265625" customWidth="1"/>
    <col min="8" max="9" width="9.1796875" hidden="1" customWidth="1"/>
    <col min="10" max="10" width="6.7265625" customWidth="1"/>
    <col min="11" max="11" width="7.26953125" customWidth="1"/>
    <col min="12" max="12" width="9.1796875" hidden="1" customWidth="1"/>
    <col min="13" max="13" width="5.8164062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6" width="6.7265625" customWidth="1"/>
    <col min="27" max="27" width="6.54296875" customWidth="1"/>
    <col min="28" max="28" width="9.1796875" hidden="1" customWidth="1"/>
    <col min="29" max="29" width="6.7265625" hidden="1" customWidth="1"/>
    <col min="30" max="31" width="6.7265625" customWidth="1"/>
    <col min="32" max="33" width="6.7265625" hidden="1" customWidth="1"/>
    <col min="34" max="35" width="6.7265625" customWidth="1"/>
    <col min="36" max="36" width="6.7265625" hidden="1" customWidth="1"/>
  </cols>
  <sheetData>
    <row r="1" spans="1:22" ht="22.5" x14ac:dyDescent="0.45">
      <c r="B1" s="24" t="str">
        <f>Info!$A$1</f>
        <v>Tournament Name Goes Here</v>
      </c>
    </row>
    <row r="2" spans="1:22" ht="15.5" x14ac:dyDescent="0.35">
      <c r="B2" t="s">
        <v>14</v>
      </c>
      <c r="C2" s="23" t="str">
        <f>Info!$A$2</f>
        <v>Date 1</v>
      </c>
      <c r="O2" s="3" t="s">
        <v>13</v>
      </c>
      <c r="R2" s="89" t="str">
        <f>VLOOKUP($R$3,Info,2,FALSE)</f>
        <v>Pool A</v>
      </c>
      <c r="S2" s="90"/>
    </row>
    <row r="3" spans="1:22" ht="15.5" x14ac:dyDescent="0.35">
      <c r="B3" t="s">
        <v>15</v>
      </c>
      <c r="C3" s="4" t="str">
        <f>VLOOKUP($R$3,Info,3,FALSE)</f>
        <v>Age/Division</v>
      </c>
      <c r="D3" s="4"/>
      <c r="O3" s="3"/>
      <c r="R3" s="2">
        <v>1</v>
      </c>
    </row>
    <row r="4" spans="1:22" x14ac:dyDescent="0.25">
      <c r="O4" t="s">
        <v>74</v>
      </c>
      <c r="R4" s="43" t="str">
        <f>Info!$A$19</f>
        <v>1 &amp; 2</v>
      </c>
    </row>
    <row r="6" spans="1:22" x14ac:dyDescent="0.25">
      <c r="F6" s="48" t="s">
        <v>17</v>
      </c>
      <c r="G6" s="49"/>
      <c r="J6" s="48" t="s">
        <v>76</v>
      </c>
      <c r="K6" s="49"/>
      <c r="N6" s="20" t="s">
        <v>82</v>
      </c>
      <c r="O6" s="20" t="s">
        <v>19</v>
      </c>
      <c r="P6" s="19"/>
      <c r="Q6" s="19"/>
      <c r="R6" s="20" t="s">
        <v>20</v>
      </c>
    </row>
    <row r="7" spans="1:22" x14ac:dyDescent="0.25">
      <c r="B7" s="26" t="s">
        <v>21</v>
      </c>
      <c r="C7" s="17"/>
      <c r="D7" s="18"/>
      <c r="F7" s="50" t="s">
        <v>22</v>
      </c>
      <c r="G7" s="50" t="s">
        <v>23</v>
      </c>
      <c r="H7" s="51"/>
      <c r="I7" s="51"/>
      <c r="J7" s="50" t="s">
        <v>22</v>
      </c>
      <c r="K7" s="50" t="s">
        <v>23</v>
      </c>
      <c r="N7" s="48"/>
      <c r="O7" s="39"/>
      <c r="P7" s="39"/>
      <c r="Q7" s="39"/>
      <c r="R7" s="49"/>
    </row>
    <row r="8" spans="1:22" ht="18" customHeight="1" x14ac:dyDescent="0.25">
      <c r="A8">
        <v>1</v>
      </c>
      <c r="B8" s="83" t="str">
        <f>VLOOKUP($R$3,Info,5,FALSE)</f>
        <v>Seed #1</v>
      </c>
      <c r="C8" s="84"/>
      <c r="D8" s="85"/>
      <c r="F8" s="20">
        <f>SUM(Q26,AG26,I38,Y38,U50,E50)</f>
        <v>0</v>
      </c>
      <c r="G8" s="20">
        <f>SUM(T26,AJ26,L38,AB38,H50,X50)</f>
        <v>0</v>
      </c>
      <c r="H8" s="20"/>
      <c r="I8" s="20"/>
      <c r="J8" s="20">
        <f>SUM(R25,AH25,J37,Z37,F49,V49)</f>
        <v>0</v>
      </c>
      <c r="K8" s="20">
        <f>SUM(S25,AI25,K37,AA37,G49,W49)</f>
        <v>0</v>
      </c>
      <c r="L8" s="20"/>
      <c r="M8" s="20"/>
      <c r="N8" s="29" t="e">
        <f t="shared" ref="N8:N13" si="0">(J8/(J8+K8))</f>
        <v>#DIV/0!</v>
      </c>
      <c r="O8" s="20">
        <f>SUM(R26,AH26,J38,Z38,F50,V50)</f>
        <v>0</v>
      </c>
      <c r="P8" s="20"/>
      <c r="Q8" s="20"/>
      <c r="R8" s="20"/>
      <c r="V8" t="s">
        <v>36</v>
      </c>
    </row>
    <row r="9" spans="1:22" ht="18" customHeight="1" x14ac:dyDescent="0.25">
      <c r="A9">
        <v>2</v>
      </c>
      <c r="B9" s="83" t="str">
        <f>VLOOKUP($R$3,Info,6,FALSE)</f>
        <v>Seed #2</v>
      </c>
      <c r="C9" s="84"/>
      <c r="D9" s="85"/>
      <c r="F9" s="20">
        <f>SUM(I26,Y26,E38,U38,AC38,X50,)</f>
        <v>0</v>
      </c>
      <c r="G9" s="20">
        <f>SUM(L26,AB26,H38,X38,AF38,U50)</f>
        <v>0</v>
      </c>
      <c r="H9" s="20"/>
      <c r="I9" s="20"/>
      <c r="J9" s="20">
        <f>SUM(J25,Z25,F37,V37,AD37,W49)</f>
        <v>0</v>
      </c>
      <c r="K9" s="20">
        <f>SUM(K25,AA25,G37,W37,AE37,V49)</f>
        <v>0</v>
      </c>
      <c r="L9" s="20"/>
      <c r="M9" s="20"/>
      <c r="N9" s="29" t="e">
        <f t="shared" si="0"/>
        <v>#DIV/0!</v>
      </c>
      <c r="O9" s="20">
        <f>SUM(J26,Z26,F38,V38,AD38,W50)</f>
        <v>0</v>
      </c>
      <c r="P9" s="20"/>
      <c r="Q9" s="20"/>
      <c r="R9" s="20"/>
    </row>
    <row r="10" spans="1:22" ht="18" customHeight="1" x14ac:dyDescent="0.25">
      <c r="A10">
        <v>3</v>
      </c>
      <c r="B10" s="83" t="str">
        <f>VLOOKUP($R$3,Info,7,FALSE)</f>
        <v>Seed #3</v>
      </c>
      <c r="C10" s="84"/>
      <c r="D10" s="85"/>
      <c r="F10" s="20">
        <f>SUM(E26,AB26,AJ26,M38,AG38,M50)</f>
        <v>0</v>
      </c>
      <c r="G10" s="20">
        <f>SUM(H26,Y26,AG26,P38,AJ38,P50)</f>
        <v>0</v>
      </c>
      <c r="H10" s="20"/>
      <c r="I10" s="20"/>
      <c r="J10" s="20">
        <f>SUM(F25,AA25,AI25,N37,AH37,N49)</f>
        <v>0</v>
      </c>
      <c r="K10" s="20">
        <f>SUM(G25,Z25,AH25,O37,AI37,O49)</f>
        <v>0</v>
      </c>
      <c r="L10" s="20"/>
      <c r="M10" s="20"/>
      <c r="N10" s="29" t="e">
        <f t="shared" si="0"/>
        <v>#DIV/0!</v>
      </c>
      <c r="O10" s="20">
        <f>SUM(F26,AA26,AI26,N38,AH38,N50)</f>
        <v>0</v>
      </c>
      <c r="P10" s="20"/>
      <c r="Q10" s="20"/>
      <c r="R10" s="20"/>
    </row>
    <row r="11" spans="1:22" ht="18" customHeight="1" x14ac:dyDescent="0.25">
      <c r="A11">
        <v>4</v>
      </c>
      <c r="B11" s="83" t="str">
        <f>VLOOKUP($R$3,Info,8,FALSE)</f>
        <v>Seed #4</v>
      </c>
      <c r="C11" s="84"/>
      <c r="D11" s="85"/>
      <c r="F11" s="20">
        <f>SUM(M26,U26,H38,AB38,I50,P50)</f>
        <v>0</v>
      </c>
      <c r="G11" s="20">
        <f>SUM(P26,X26,E38,Y38,L50,M50)</f>
        <v>0</v>
      </c>
      <c r="H11" s="20"/>
      <c r="I11" s="20"/>
      <c r="J11" s="20">
        <f>SUM(N25,V25,G37,AA37,J49,O49)</f>
        <v>0</v>
      </c>
      <c r="K11" s="20">
        <f>SUM(O25,W25,F37,Z37,K49,N49)</f>
        <v>0</v>
      </c>
      <c r="L11" s="20"/>
      <c r="M11" s="20"/>
      <c r="N11" s="29" t="e">
        <f t="shared" si="0"/>
        <v>#DIV/0!</v>
      </c>
      <c r="O11" s="20">
        <f>SUM(N26,V26,G38,AA38,J50,O50)</f>
        <v>0</v>
      </c>
      <c r="P11" s="20"/>
      <c r="Q11" s="20"/>
      <c r="R11" s="20"/>
    </row>
    <row r="12" spans="1:22" ht="18" customHeight="1" x14ac:dyDescent="0.25">
      <c r="A12">
        <v>5</v>
      </c>
      <c r="B12" s="83" t="str">
        <f>VLOOKUP($R$3,Info,9,FALSE)</f>
        <v>Seed #5</v>
      </c>
      <c r="C12" s="84"/>
      <c r="D12" s="85"/>
      <c r="F12" s="20">
        <f>SUM(L26,X26,L38,Q38,AJ38,Q50)</f>
        <v>0</v>
      </c>
      <c r="G12" s="20">
        <f>SUM(I26,U26,I38,T38,AG38,T50)</f>
        <v>0</v>
      </c>
      <c r="H12" s="20"/>
      <c r="I12" s="20"/>
      <c r="J12" s="20">
        <f>SUM(K25,W25,K37,R37,AI37,R49)</f>
        <v>0</v>
      </c>
      <c r="K12" s="20">
        <f>SUM(J25,V25,J37,S37,AH37,S49)</f>
        <v>0</v>
      </c>
      <c r="L12" s="20"/>
      <c r="M12" s="20"/>
      <c r="N12" s="29" t="e">
        <f t="shared" si="0"/>
        <v>#DIV/0!</v>
      </c>
      <c r="O12" s="20">
        <f>SUM(K26,W26,K38,R38,AI38,R50)</f>
        <v>0</v>
      </c>
      <c r="P12" s="20"/>
      <c r="Q12" s="20"/>
      <c r="R12" s="20"/>
    </row>
    <row r="13" spans="1:22" ht="18" customHeight="1" x14ac:dyDescent="0.25">
      <c r="A13">
        <v>6</v>
      </c>
      <c r="B13" s="83" t="str">
        <f>VLOOKUP($R$3,Info,10,FALSE)</f>
        <v>Seed #6</v>
      </c>
      <c r="C13" s="84"/>
      <c r="D13" s="85"/>
      <c r="F13" s="20">
        <f>SUM(T26,AC26,P38,X38,L50,T50)</f>
        <v>0</v>
      </c>
      <c r="G13" s="20">
        <f>SUM(Q26,AF26,M38,U38,I50,Q50)</f>
        <v>0</v>
      </c>
      <c r="H13" s="20"/>
      <c r="I13" s="20"/>
      <c r="J13" s="20">
        <f>SUM(S25,AD25,O37,W37,K49,S49)</f>
        <v>0</v>
      </c>
      <c r="K13" s="20">
        <f>SUM(R25,AE25,N37,V37,J49,R49)</f>
        <v>0</v>
      </c>
      <c r="L13" s="20"/>
      <c r="M13" s="20"/>
      <c r="N13" s="29" t="e">
        <f t="shared" si="0"/>
        <v>#DIV/0!</v>
      </c>
      <c r="O13" s="20">
        <f>SUM(S26,AD26,O38,W38,K50,S50)</f>
        <v>0</v>
      </c>
      <c r="P13" s="20"/>
      <c r="Q13" s="20"/>
      <c r="R13" s="20"/>
    </row>
    <row r="14" spans="1:22" ht="18" customHeight="1" x14ac:dyDescent="0.25">
      <c r="A14">
        <v>7</v>
      </c>
      <c r="B14" s="83" t="str">
        <f>VLOOKUP($R$3,Info,11,FALSE)</f>
        <v>Seed #7</v>
      </c>
      <c r="C14" s="84"/>
      <c r="D14" s="85"/>
      <c r="F14" s="20">
        <f>SUM(H26,P26,AF26,T38,AF38,H50)</f>
        <v>0</v>
      </c>
      <c r="G14" s="20">
        <f>SUM(E26,M26,AC26,Q38,AC38,E50)</f>
        <v>0</v>
      </c>
      <c r="H14" s="20"/>
      <c r="I14" s="20"/>
      <c r="J14" s="20">
        <f>SUM(G25,O25,AE25,S37,AE37,G49)</f>
        <v>0</v>
      </c>
      <c r="K14" s="20">
        <f>SUM(F25,N25,AD25,R37,AD37,F49)</f>
        <v>0</v>
      </c>
      <c r="L14" s="20"/>
      <c r="M14" s="20"/>
      <c r="N14" s="29" t="e">
        <f t="shared" ref="N14" si="1">(J14/(J14+K14))</f>
        <v>#DIV/0!</v>
      </c>
      <c r="O14" s="20">
        <f>SUM(G26,O26,AE26,S38,AE38,G50)</f>
        <v>0</v>
      </c>
      <c r="P14" s="20"/>
      <c r="Q14" s="20"/>
      <c r="R14" s="20"/>
    </row>
    <row r="15" spans="1:22" ht="18" hidden="1" customHeight="1" x14ac:dyDescent="0.25">
      <c r="A15">
        <v>8</v>
      </c>
      <c r="B15" s="83" t="str">
        <f>VLOOKUP($R$3,Info,12,FALSE)</f>
        <v>Team 8</v>
      </c>
      <c r="C15" s="84"/>
      <c r="D15" s="85"/>
      <c r="F15" s="20">
        <f>SUM(P26,X26,H38,AJ38,L50,U50,E62,)</f>
        <v>0</v>
      </c>
      <c r="G15" s="20">
        <f>SUM(M26,U26,E38,AG38,I50,X50,H62)</f>
        <v>0</v>
      </c>
      <c r="H15" s="20"/>
      <c r="I15" s="20"/>
      <c r="J15" s="20">
        <f>SUM(O25,W25,G37,AI37,K49,V49,F61)</f>
        <v>0</v>
      </c>
      <c r="K15" s="20">
        <f>SUM(N25,V25,F37,AH37,J49,W49,G61)</f>
        <v>0</v>
      </c>
      <c r="L15" s="20"/>
      <c r="M15" s="20"/>
      <c r="N15" s="29" t="e">
        <f t="shared" ref="N15" si="2">(J15/(J15+K15))</f>
        <v>#DIV/0!</v>
      </c>
      <c r="O15" s="20">
        <f>SUM(O26,W26,G38,AI38,K50,V50,F62)</f>
        <v>0</v>
      </c>
      <c r="P15" s="20"/>
      <c r="Q15" s="20"/>
      <c r="R15" s="20"/>
    </row>
    <row r="16" spans="1:22" ht="18" customHeight="1" thickBot="1" x14ac:dyDescent="0.3">
      <c r="C16" s="4"/>
      <c r="D16" s="4"/>
      <c r="F16" s="2"/>
      <c r="G16" s="2"/>
      <c r="H16" s="2"/>
      <c r="I16" s="2"/>
      <c r="J16" s="2"/>
      <c r="K16" s="2"/>
      <c r="L16" s="2"/>
      <c r="M16" s="2"/>
      <c r="N16" s="52"/>
      <c r="O16" s="2"/>
      <c r="P16" s="2"/>
      <c r="Q16" s="2"/>
      <c r="R16" s="2"/>
    </row>
    <row r="17" spans="4:36" ht="18" customHeight="1" thickTop="1" x14ac:dyDescent="0.3">
      <c r="F17" s="86" t="s">
        <v>140</v>
      </c>
      <c r="G17" s="87"/>
      <c r="H17" s="87"/>
      <c r="I17" s="87"/>
      <c r="J17" s="87"/>
      <c r="K17" s="88"/>
      <c r="L17" s="60"/>
      <c r="M17" s="60"/>
      <c r="N17" s="86" t="s">
        <v>141</v>
      </c>
      <c r="O17" s="87"/>
      <c r="P17" s="87"/>
      <c r="Q17" s="87"/>
      <c r="R17" s="87"/>
      <c r="S17" s="88"/>
      <c r="T17" s="60"/>
      <c r="U17" s="60"/>
      <c r="V17" s="86" t="s">
        <v>142</v>
      </c>
      <c r="W17" s="87"/>
      <c r="X17" s="87"/>
      <c r="Y17" s="87"/>
      <c r="Z17" s="87"/>
      <c r="AA17" s="88"/>
      <c r="AC17" s="60"/>
      <c r="AD17" s="86" t="s">
        <v>143</v>
      </c>
      <c r="AE17" s="87"/>
      <c r="AF17" s="87"/>
      <c r="AG17" s="87"/>
      <c r="AH17" s="87"/>
      <c r="AI17" s="88"/>
    </row>
    <row r="18" spans="4:36" ht="18" customHeight="1" x14ac:dyDescent="0.25">
      <c r="F18" s="64" t="s">
        <v>90</v>
      </c>
      <c r="G18" s="49"/>
      <c r="J18" s="53" t="s">
        <v>95</v>
      </c>
      <c r="K18" s="65"/>
      <c r="N18" s="64" t="s">
        <v>91</v>
      </c>
      <c r="O18" s="49"/>
      <c r="R18" s="53" t="s">
        <v>96</v>
      </c>
      <c r="S18" s="65"/>
      <c r="V18" s="64" t="s">
        <v>92</v>
      </c>
      <c r="W18" s="49"/>
      <c r="Z18" s="53" t="s">
        <v>97</v>
      </c>
      <c r="AA18" s="65"/>
      <c r="AD18" s="64" t="s">
        <v>93</v>
      </c>
      <c r="AE18" s="49"/>
      <c r="AH18" s="53" t="s">
        <v>98</v>
      </c>
      <c r="AI18" s="65"/>
      <c r="AJ18">
        <f>IF(AI20&gt;AH20,1,0)</f>
        <v>0</v>
      </c>
    </row>
    <row r="19" spans="4:36" ht="18" customHeight="1" x14ac:dyDescent="0.25">
      <c r="F19" s="66">
        <v>3</v>
      </c>
      <c r="G19" s="20">
        <v>7</v>
      </c>
      <c r="H19" s="19"/>
      <c r="I19" s="19"/>
      <c r="J19" s="20">
        <v>2</v>
      </c>
      <c r="K19" s="67">
        <v>5</v>
      </c>
      <c r="L19" s="18"/>
      <c r="M19" s="16"/>
      <c r="N19" s="66">
        <v>4</v>
      </c>
      <c r="O19" s="20">
        <v>7</v>
      </c>
      <c r="P19" s="19"/>
      <c r="Q19" s="19"/>
      <c r="R19" s="20">
        <v>1</v>
      </c>
      <c r="S19" s="67">
        <v>6</v>
      </c>
      <c r="T19" s="18"/>
      <c r="U19" s="16"/>
      <c r="V19" s="66">
        <v>4</v>
      </c>
      <c r="W19" s="20">
        <v>5</v>
      </c>
      <c r="X19" s="19"/>
      <c r="Y19" s="19"/>
      <c r="Z19" s="20">
        <v>2</v>
      </c>
      <c r="AA19" s="67">
        <v>3</v>
      </c>
      <c r="AC19" s="16"/>
      <c r="AD19" s="66">
        <v>6</v>
      </c>
      <c r="AE19" s="20">
        <v>7</v>
      </c>
      <c r="AF19" s="19"/>
      <c r="AG19" s="19"/>
      <c r="AH19" s="20">
        <v>1</v>
      </c>
      <c r="AI19" s="67">
        <v>3</v>
      </c>
      <c r="AJ19">
        <f>IF(AI21&gt;AH21,1,0)</f>
        <v>0</v>
      </c>
    </row>
    <row r="20" spans="4:36" ht="18" customHeight="1" x14ac:dyDescent="0.25">
      <c r="D20" s="19" t="s">
        <v>77</v>
      </c>
      <c r="E20">
        <f>IF(F20&gt;G20,1,0)</f>
        <v>0</v>
      </c>
      <c r="F20" s="66"/>
      <c r="G20" s="20"/>
      <c r="H20" s="20">
        <f>IF(G20&gt;F20,1,0)</f>
        <v>0</v>
      </c>
      <c r="I20" s="20">
        <f>IF(J20&gt;K20,1,0)</f>
        <v>0</v>
      </c>
      <c r="J20" s="20"/>
      <c r="K20" s="67"/>
      <c r="L20" s="59">
        <f>IF(K20&gt;J20,1,0)</f>
        <v>0</v>
      </c>
      <c r="M20" s="58">
        <f>IF(N20&gt;O20,1,0)</f>
        <v>0</v>
      </c>
      <c r="N20" s="66"/>
      <c r="O20" s="20"/>
      <c r="P20" s="20">
        <f>IF(O20&gt;N20,1,0)</f>
        <v>0</v>
      </c>
      <c r="Q20" s="20">
        <f>IF(R20&gt;S20,1,0)</f>
        <v>0</v>
      </c>
      <c r="R20" s="20"/>
      <c r="S20" s="67"/>
      <c r="T20" s="59">
        <f>IF(S20&gt;R20,1,0)</f>
        <v>0</v>
      </c>
      <c r="U20" s="58">
        <f>IF(V20&gt;W20,1,0)</f>
        <v>0</v>
      </c>
      <c r="V20" s="66"/>
      <c r="W20" s="20"/>
      <c r="X20" s="20">
        <f>IF(W20&gt;V20,1,0)</f>
        <v>0</v>
      </c>
      <c r="Y20" s="20">
        <f>IF(Z20&gt;AA20,1,0)</f>
        <v>0</v>
      </c>
      <c r="Z20" s="20"/>
      <c r="AA20" s="67"/>
      <c r="AB20">
        <f>IF(AA20&gt;Z20,1,0)</f>
        <v>0</v>
      </c>
      <c r="AC20" s="58">
        <f>IF(AD20&gt;AE20,1,0)</f>
        <v>0</v>
      </c>
      <c r="AD20" s="66"/>
      <c r="AE20" s="20"/>
      <c r="AF20" s="20">
        <f>IF(AE20&gt;AD20,1,0)</f>
        <v>0</v>
      </c>
      <c r="AG20" s="20">
        <f>IF(AH20&gt;AI20,1,0)</f>
        <v>0</v>
      </c>
      <c r="AH20" s="20"/>
      <c r="AI20" s="67"/>
      <c r="AJ20">
        <f>IF(AI22&gt;AH22,1,0)</f>
        <v>0</v>
      </c>
    </row>
    <row r="21" spans="4:36" ht="18" customHeight="1" x14ac:dyDescent="0.25">
      <c r="D21" s="19" t="s">
        <v>78</v>
      </c>
      <c r="E21">
        <f>IF(F21&gt;G21,1,0)</f>
        <v>0</v>
      </c>
      <c r="F21" s="66"/>
      <c r="G21" s="20"/>
      <c r="H21" s="20">
        <f>IF(G21&gt;F21,1,0)</f>
        <v>0</v>
      </c>
      <c r="I21" s="20">
        <f>IF(J21&gt;K21,1,0)</f>
        <v>0</v>
      </c>
      <c r="J21" s="20"/>
      <c r="K21" s="67"/>
      <c r="L21" s="59">
        <f>IF(K21&gt;J21,1,0)</f>
        <v>0</v>
      </c>
      <c r="M21" s="58">
        <f>IF(N21&gt;O21,1,0)</f>
        <v>0</v>
      </c>
      <c r="N21" s="66"/>
      <c r="O21" s="20"/>
      <c r="P21" s="20">
        <f>IF(O21&gt;N21,1,0)</f>
        <v>0</v>
      </c>
      <c r="Q21" s="20">
        <f>IF(R21&gt;S21,1,0)</f>
        <v>0</v>
      </c>
      <c r="R21" s="20"/>
      <c r="S21" s="67"/>
      <c r="T21" s="59">
        <f>IF(S21&gt;R21,1,0)</f>
        <v>0</v>
      </c>
      <c r="U21" s="58">
        <f>IF(V21&gt;W21,1,0)</f>
        <v>0</v>
      </c>
      <c r="V21" s="66"/>
      <c r="W21" s="20"/>
      <c r="X21" s="20">
        <f>IF(W21&gt;V21,1,0)</f>
        <v>0</v>
      </c>
      <c r="Y21" s="20">
        <f>IF(Z21&gt;AA21,1,0)</f>
        <v>0</v>
      </c>
      <c r="Z21" s="20"/>
      <c r="AA21" s="67"/>
      <c r="AB21">
        <f t="shared" ref="AB21:AB25" si="3">IF(AA21&gt;Z21,1,0)</f>
        <v>0</v>
      </c>
      <c r="AC21" s="58">
        <f>IF(AD21&gt;AE21,1,0)</f>
        <v>0</v>
      </c>
      <c r="AD21" s="66"/>
      <c r="AE21" s="20"/>
      <c r="AF21" s="20">
        <f>IF(AE21&gt;AD21,1,0)</f>
        <v>0</v>
      </c>
      <c r="AG21" s="20">
        <f>IF(AH21&gt;AI21,1,0)</f>
        <v>0</v>
      </c>
      <c r="AH21" s="20"/>
      <c r="AI21" s="67"/>
      <c r="AJ21">
        <f>IF(AI23&gt;AH23,1,0)</f>
        <v>0</v>
      </c>
    </row>
    <row r="22" spans="4:36" ht="18" customHeight="1" x14ac:dyDescent="0.25">
      <c r="D22" s="19" t="s">
        <v>79</v>
      </c>
      <c r="E22">
        <f>IF(F22&gt;G22,1,0)</f>
        <v>0</v>
      </c>
      <c r="F22" s="66"/>
      <c r="G22" s="20"/>
      <c r="H22" s="20">
        <f>IF(G22&gt;F22,1,0)</f>
        <v>0</v>
      </c>
      <c r="I22" s="20">
        <f>IF(J22&gt;K22,1,0)</f>
        <v>0</v>
      </c>
      <c r="J22" s="20"/>
      <c r="K22" s="67"/>
      <c r="L22" s="59">
        <f>IF(K22&gt;J22,1,0)</f>
        <v>0</v>
      </c>
      <c r="M22" s="58">
        <f>IF(N22&gt;O22,1,0)</f>
        <v>0</v>
      </c>
      <c r="N22" s="66"/>
      <c r="O22" s="20"/>
      <c r="P22" s="20">
        <f>IF(O22&gt;N22,1,0)</f>
        <v>0</v>
      </c>
      <c r="Q22" s="20">
        <f>IF(R22&gt;S22,1,0)</f>
        <v>0</v>
      </c>
      <c r="R22" s="20"/>
      <c r="S22" s="67"/>
      <c r="T22" s="59">
        <f>IF(S22&gt;R22,1,0)</f>
        <v>0</v>
      </c>
      <c r="U22" s="58">
        <f>IF(V22&gt;W22,1,0)</f>
        <v>0</v>
      </c>
      <c r="V22" s="66"/>
      <c r="W22" s="20"/>
      <c r="X22" s="20">
        <f>IF(W22&gt;V22,1,0)</f>
        <v>0</v>
      </c>
      <c r="Y22" s="20">
        <f>IF(Z22&gt;AA22,1,0)</f>
        <v>0</v>
      </c>
      <c r="Z22" s="20"/>
      <c r="AA22" s="67"/>
      <c r="AB22">
        <f t="shared" si="3"/>
        <v>0</v>
      </c>
      <c r="AC22" s="58">
        <f>IF(AD22&gt;AE22,1,0)</f>
        <v>0</v>
      </c>
      <c r="AD22" s="66"/>
      <c r="AE22" s="20"/>
      <c r="AF22" s="20">
        <f>IF(AE22&gt;AD22,1,0)</f>
        <v>0</v>
      </c>
      <c r="AG22" s="20">
        <f>IF(AH22&gt;AI22,1,0)</f>
        <v>0</v>
      </c>
      <c r="AH22" s="20"/>
      <c r="AI22" s="67"/>
      <c r="AJ22">
        <f>IF(AI24&gt;AH24,1,0)</f>
        <v>0</v>
      </c>
    </row>
    <row r="23" spans="4:36" hidden="1" x14ac:dyDescent="0.25">
      <c r="D23" s="19" t="s">
        <v>80</v>
      </c>
      <c r="E23">
        <f>IF(F23&gt;G23,1,0)</f>
        <v>0</v>
      </c>
      <c r="F23" s="66"/>
      <c r="G23" s="20"/>
      <c r="H23" s="20">
        <f>IF(G23&gt;F23,1,0)</f>
        <v>0</v>
      </c>
      <c r="I23" s="20">
        <f>IF(J23&gt;K23,1,0)</f>
        <v>0</v>
      </c>
      <c r="J23" s="20"/>
      <c r="K23" s="67"/>
      <c r="L23" s="59">
        <f>IF(K23&gt;J23,1,0)</f>
        <v>0</v>
      </c>
      <c r="M23" s="58">
        <f>IF(N23&gt;O23,1,0)</f>
        <v>0</v>
      </c>
      <c r="N23" s="66"/>
      <c r="O23" s="20"/>
      <c r="P23" s="20">
        <f>IF(O23&gt;N23,1,0)</f>
        <v>0</v>
      </c>
      <c r="Q23" s="20">
        <f>IF(R23&gt;S23,1,0)</f>
        <v>0</v>
      </c>
      <c r="R23" s="20"/>
      <c r="S23" s="67"/>
      <c r="T23" s="59">
        <f>IF(S23&gt;R23,1,0)</f>
        <v>0</v>
      </c>
      <c r="U23" s="58">
        <f>IF(V23&gt;W23,1,0)</f>
        <v>0</v>
      </c>
      <c r="V23" s="66"/>
      <c r="W23" s="20"/>
      <c r="X23" s="20">
        <f>IF(W23&gt;V23,1,0)</f>
        <v>0</v>
      </c>
      <c r="Y23" s="20">
        <f>IF(Z23&gt;AA23,1,0)</f>
        <v>0</v>
      </c>
      <c r="Z23" s="20"/>
      <c r="AA23" s="67"/>
      <c r="AB23">
        <f t="shared" si="3"/>
        <v>0</v>
      </c>
      <c r="AC23" s="58">
        <f>IF(AD23&gt;AE23,1,0)</f>
        <v>0</v>
      </c>
      <c r="AD23" s="66"/>
      <c r="AE23" s="20"/>
      <c r="AF23" s="20">
        <f>IF(AE23&gt;AD23,1,0)</f>
        <v>0</v>
      </c>
      <c r="AG23" s="20">
        <f>IF(AH23&gt;AI23,1,0)</f>
        <v>0</v>
      </c>
      <c r="AH23" s="20"/>
      <c r="AI23" s="67"/>
    </row>
    <row r="24" spans="4:36" hidden="1" x14ac:dyDescent="0.25">
      <c r="D24" s="19" t="s">
        <v>81</v>
      </c>
      <c r="E24">
        <f>IF(F24&gt;G24,1,0)</f>
        <v>0</v>
      </c>
      <c r="F24" s="66"/>
      <c r="G24" s="20"/>
      <c r="H24" s="20">
        <f>IF(G24&gt;F24,1,0)</f>
        <v>0</v>
      </c>
      <c r="I24" s="20">
        <f>IF(J24&gt;K24,1,0)</f>
        <v>0</v>
      </c>
      <c r="J24" s="20"/>
      <c r="K24" s="67"/>
      <c r="L24" s="59">
        <f>IF(K24&gt;J24,1,0)</f>
        <v>0</v>
      </c>
      <c r="M24" s="58">
        <f>IF(N24&gt;O24,1,0)</f>
        <v>0</v>
      </c>
      <c r="N24" s="66"/>
      <c r="O24" s="20"/>
      <c r="P24" s="20">
        <f>IF(O24&gt;N24,1,0)</f>
        <v>0</v>
      </c>
      <c r="Q24" s="20">
        <f>IF(R24&gt;S24,1,0)</f>
        <v>0</v>
      </c>
      <c r="R24" s="20"/>
      <c r="S24" s="67"/>
      <c r="T24" s="59">
        <f>IF(S24&gt;R24,1,0)</f>
        <v>0</v>
      </c>
      <c r="U24" s="58">
        <f>IF(V24&gt;W24,1,0)</f>
        <v>0</v>
      </c>
      <c r="V24" s="66"/>
      <c r="W24" s="20"/>
      <c r="X24" s="20">
        <f>IF(W24&gt;V24,1,0)</f>
        <v>0</v>
      </c>
      <c r="Y24" s="20">
        <f>IF(Z24&gt;AA24,1,0)</f>
        <v>0</v>
      </c>
      <c r="Z24" s="20"/>
      <c r="AA24" s="67"/>
      <c r="AB24">
        <f t="shared" si="3"/>
        <v>0</v>
      </c>
      <c r="AC24" s="58">
        <f>IF(AD24&gt;AE24,1,0)</f>
        <v>0</v>
      </c>
      <c r="AD24" s="66"/>
      <c r="AE24" s="20"/>
      <c r="AF24" s="20">
        <f>IF(AE24&gt;AD24,1,0)</f>
        <v>0</v>
      </c>
      <c r="AG24" s="20">
        <f>IF(AH24&gt;AI24,1,0)</f>
        <v>0</v>
      </c>
      <c r="AH24" s="20"/>
      <c r="AI24" s="67"/>
      <c r="AJ24">
        <f>IF(AI25&gt;AH25,1,0)</f>
        <v>0</v>
      </c>
    </row>
    <row r="25" spans="4:36" x14ac:dyDescent="0.25">
      <c r="D25" s="19" t="s">
        <v>83</v>
      </c>
      <c r="F25" s="66">
        <f>SUM(E20:E24)</f>
        <v>0</v>
      </c>
      <c r="G25" s="20">
        <f>SUM(H20:H24)</f>
        <v>0</v>
      </c>
      <c r="H25" s="20"/>
      <c r="I25" s="20"/>
      <c r="J25" s="20">
        <f>SUM(I20:I24)</f>
        <v>0</v>
      </c>
      <c r="K25" s="67">
        <f>SUM(L20:L24)</f>
        <v>0</v>
      </c>
      <c r="L25" s="59"/>
      <c r="M25" s="58"/>
      <c r="N25" s="66">
        <f>SUM(M20:M24)</f>
        <v>0</v>
      </c>
      <c r="O25" s="20">
        <f>SUM(P20:P24)</f>
        <v>0</v>
      </c>
      <c r="P25" s="20"/>
      <c r="Q25" s="20"/>
      <c r="R25" s="20">
        <f>SUM(Q20:Q24)</f>
        <v>0</v>
      </c>
      <c r="S25" s="67">
        <f>SUM(T20:T24)</f>
        <v>0</v>
      </c>
      <c r="T25" s="59"/>
      <c r="U25" s="58"/>
      <c r="V25" s="66">
        <f>SUM(U20:U24)</f>
        <v>0</v>
      </c>
      <c r="W25" s="20">
        <f>SUM(X20:X24)</f>
        <v>0</v>
      </c>
      <c r="X25" s="20"/>
      <c r="Y25" s="20"/>
      <c r="Z25" s="20">
        <f>SUM(Y20:Y24)</f>
        <v>0</v>
      </c>
      <c r="AA25" s="67">
        <f>SUM(AB18:AB22)</f>
        <v>0</v>
      </c>
      <c r="AB25">
        <f t="shared" si="3"/>
        <v>0</v>
      </c>
      <c r="AC25" s="58"/>
      <c r="AD25" s="66">
        <f>SUM(AC20:AC24)</f>
        <v>0</v>
      </c>
      <c r="AE25" s="20">
        <f>SUM(AF20:AF24)</f>
        <v>0</v>
      </c>
      <c r="AF25" s="20"/>
      <c r="AG25" s="20"/>
      <c r="AH25" s="20">
        <f>SUM(AG20:AG24)</f>
        <v>0</v>
      </c>
      <c r="AI25" s="67">
        <f>SUM(AJ18:AJ22)</f>
        <v>0</v>
      </c>
    </row>
    <row r="26" spans="4:36" x14ac:dyDescent="0.25">
      <c r="D26" s="19" t="s">
        <v>30</v>
      </c>
      <c r="E26">
        <f>IF(F25&gt;G25,1,0)</f>
        <v>0</v>
      </c>
      <c r="F26" s="66">
        <f>SUM(F20:F24)-SUM(G20:G24)</f>
        <v>0</v>
      </c>
      <c r="G26" s="20">
        <f>SUM(G20:G24)-SUM(F20:F24)</f>
        <v>0</v>
      </c>
      <c r="H26" s="20">
        <f>IF(G25&gt;F25,1,0)</f>
        <v>0</v>
      </c>
      <c r="I26" s="20">
        <f>IF(J25&gt;K25,1,0)</f>
        <v>0</v>
      </c>
      <c r="J26" s="20">
        <f>SUM(J20:J24)-SUM(K20:K24)</f>
        <v>0</v>
      </c>
      <c r="K26" s="67">
        <f>SUM(K20:K24)-SUM(J20:J24)</f>
        <v>0</v>
      </c>
      <c r="L26" s="59">
        <f>IF(K25&gt;J25,1,0)</f>
        <v>0</v>
      </c>
      <c r="M26" s="58">
        <f>IF(N25&gt;O25,1,0)</f>
        <v>0</v>
      </c>
      <c r="N26" s="66">
        <f>SUM(N20:N24)-SUM(O20:O24)</f>
        <v>0</v>
      </c>
      <c r="O26" s="20">
        <f>SUM(O20:O24)-SUM(N20:N24)</f>
        <v>0</v>
      </c>
      <c r="P26" s="20">
        <f>IF(O25&gt;N25,1,0)</f>
        <v>0</v>
      </c>
      <c r="Q26" s="20">
        <f>IF(R25&gt;S25,1,0)</f>
        <v>0</v>
      </c>
      <c r="R26" s="20">
        <f>SUM(R20:R24)-SUM(S20:S24)</f>
        <v>0</v>
      </c>
      <c r="S26" s="67">
        <f>SUM(S20:S24)-SUM(R20:R24)</f>
        <v>0</v>
      </c>
      <c r="T26" s="59">
        <f>IF(S25&gt;R25,1,0)</f>
        <v>0</v>
      </c>
      <c r="U26" s="58">
        <f>IF(V25&gt;W25,1,0)</f>
        <v>0</v>
      </c>
      <c r="V26" s="66">
        <f>SUM(V20:V24)-SUM(W20:W24)</f>
        <v>0</v>
      </c>
      <c r="W26" s="20">
        <f>SUM(W20:W24)-SUM(V20:V24)</f>
        <v>0</v>
      </c>
      <c r="X26" s="20">
        <f>IF(W25&gt;V25,1,0)</f>
        <v>0</v>
      </c>
      <c r="Y26" s="20">
        <f>IF(Z25&gt;AA25,1,0)</f>
        <v>0</v>
      </c>
      <c r="Z26" s="20">
        <f>SUM(Z20:Z24)-SUM(AA20:AA24)</f>
        <v>0</v>
      </c>
      <c r="AA26" s="67">
        <f>SUM(AA20:AA24)-SUM(Z20:Z24)</f>
        <v>0</v>
      </c>
      <c r="AB26" s="59">
        <f>IF(AA25&gt;Z25,1,0)</f>
        <v>0</v>
      </c>
      <c r="AC26" s="58">
        <f>IF(AD25&gt;AE25,1,0)</f>
        <v>0</v>
      </c>
      <c r="AD26" s="66">
        <f>SUM(AD20:AD24)-SUM(AE20:AE24)</f>
        <v>0</v>
      </c>
      <c r="AE26" s="20">
        <f>SUM(AE20:AE24)-SUM(AD20:AD24)</f>
        <v>0</v>
      </c>
      <c r="AF26" s="20">
        <f>IF(AE25&gt;AD25,1,0)</f>
        <v>0</v>
      </c>
      <c r="AG26" s="20">
        <f>IF(AH25&gt;AI25,1,0)</f>
        <v>0</v>
      </c>
      <c r="AH26" s="20">
        <f>SUM(AH20:AH24)-SUM(AI20:AI24)</f>
        <v>0</v>
      </c>
      <c r="AI26" s="67">
        <f>SUM(AI20:AI24)-SUM(AH20:AH24)</f>
        <v>0</v>
      </c>
      <c r="AJ26" s="59">
        <f>IF(AI25&gt;AH25,1,0)</f>
        <v>0</v>
      </c>
    </row>
    <row r="27" spans="4:36" ht="13" thickBot="1" x14ac:dyDescent="0.3">
      <c r="F27" s="68" t="s">
        <v>135</v>
      </c>
      <c r="G27" s="69"/>
      <c r="H27" s="35"/>
      <c r="I27" s="35"/>
      <c r="J27" s="70" t="s">
        <v>32</v>
      </c>
      <c r="K27" s="71"/>
      <c r="N27" s="68" t="s">
        <v>134</v>
      </c>
      <c r="O27" s="69"/>
      <c r="P27" s="35"/>
      <c r="Q27" s="35"/>
      <c r="R27" s="70" t="s">
        <v>31</v>
      </c>
      <c r="S27" s="71"/>
      <c r="V27" s="68" t="s">
        <v>138</v>
      </c>
      <c r="W27" s="69"/>
      <c r="X27" s="35"/>
      <c r="Y27" s="35"/>
      <c r="Z27" s="70" t="s">
        <v>135</v>
      </c>
      <c r="AA27" s="71"/>
      <c r="AD27" s="68" t="s">
        <v>35</v>
      </c>
      <c r="AE27" s="69"/>
      <c r="AF27" s="35"/>
      <c r="AG27" s="35"/>
      <c r="AH27" s="70" t="s">
        <v>31</v>
      </c>
      <c r="AI27" s="71"/>
    </row>
    <row r="28" spans="4:36" ht="18" customHeight="1" thickTop="1" thickBot="1" x14ac:dyDescent="0.3"/>
    <row r="29" spans="4:36" ht="18" customHeight="1" thickTop="1" x14ac:dyDescent="0.3">
      <c r="F29" s="86" t="s">
        <v>144</v>
      </c>
      <c r="G29" s="87"/>
      <c r="H29" s="87"/>
      <c r="I29" s="87"/>
      <c r="J29" s="87"/>
      <c r="K29" s="88"/>
      <c r="L29" s="60"/>
      <c r="M29" s="60"/>
      <c r="N29" s="86" t="s">
        <v>145</v>
      </c>
      <c r="O29" s="87"/>
      <c r="P29" s="87"/>
      <c r="Q29" s="87"/>
      <c r="R29" s="87"/>
      <c r="S29" s="88"/>
      <c r="T29" s="60"/>
      <c r="U29" s="86" t="s">
        <v>146</v>
      </c>
      <c r="V29" s="87"/>
      <c r="W29" s="87"/>
      <c r="X29" s="87"/>
      <c r="Y29" s="87"/>
      <c r="Z29" s="87"/>
      <c r="AA29" s="88"/>
      <c r="AC29" s="86" t="s">
        <v>147</v>
      </c>
      <c r="AD29" s="87"/>
      <c r="AE29" s="87"/>
      <c r="AF29" s="87"/>
      <c r="AG29" s="87"/>
      <c r="AH29" s="87"/>
      <c r="AI29" s="88"/>
    </row>
    <row r="30" spans="4:36" ht="18" customHeight="1" x14ac:dyDescent="0.25">
      <c r="F30" s="64" t="s">
        <v>94</v>
      </c>
      <c r="G30" s="49"/>
      <c r="J30" s="53" t="s">
        <v>99</v>
      </c>
      <c r="K30" s="65"/>
      <c r="N30" s="64" t="s">
        <v>114</v>
      </c>
      <c r="O30" s="49"/>
      <c r="R30" s="53" t="s">
        <v>115</v>
      </c>
      <c r="S30" s="65"/>
      <c r="U30" s="73"/>
      <c r="V30" s="53" t="s">
        <v>116</v>
      </c>
      <c r="W30" s="49"/>
      <c r="Z30" s="53" t="s">
        <v>117</v>
      </c>
      <c r="AA30" s="65"/>
      <c r="AC30" s="73"/>
      <c r="AD30" s="53" t="s">
        <v>118</v>
      </c>
      <c r="AE30" s="49"/>
      <c r="AH30" s="53" t="s">
        <v>119</v>
      </c>
      <c r="AI30" s="65"/>
      <c r="AJ30">
        <f>IF(AI32&gt;AH32,1,0)</f>
        <v>0</v>
      </c>
    </row>
    <row r="31" spans="4:36" ht="18" customHeight="1" x14ac:dyDescent="0.25">
      <c r="F31" s="66">
        <v>2</v>
      </c>
      <c r="G31" s="20">
        <v>4</v>
      </c>
      <c r="H31" s="19"/>
      <c r="I31" s="19"/>
      <c r="J31" s="20">
        <v>1</v>
      </c>
      <c r="K31" s="67">
        <v>5</v>
      </c>
      <c r="L31" s="18"/>
      <c r="M31" s="16"/>
      <c r="N31" s="66">
        <v>3</v>
      </c>
      <c r="O31" s="20">
        <v>6</v>
      </c>
      <c r="P31" s="19"/>
      <c r="Q31" s="19"/>
      <c r="R31" s="20">
        <v>5</v>
      </c>
      <c r="S31" s="67">
        <v>7</v>
      </c>
      <c r="T31" s="17"/>
      <c r="U31" s="74"/>
      <c r="V31" s="20">
        <v>2</v>
      </c>
      <c r="W31" s="20">
        <v>6</v>
      </c>
      <c r="X31" s="19"/>
      <c r="Y31" s="19"/>
      <c r="Z31" s="20">
        <v>1</v>
      </c>
      <c r="AA31" s="67">
        <v>4</v>
      </c>
      <c r="AC31" s="74"/>
      <c r="AD31" s="20">
        <v>2</v>
      </c>
      <c r="AE31" s="20">
        <v>7</v>
      </c>
      <c r="AF31" s="19"/>
      <c r="AG31" s="19"/>
      <c r="AH31" s="20">
        <v>3</v>
      </c>
      <c r="AI31" s="67">
        <v>5</v>
      </c>
      <c r="AJ31">
        <f>IF(AI33&gt;AH33,1,0)</f>
        <v>0</v>
      </c>
    </row>
    <row r="32" spans="4:36" ht="18" customHeight="1" x14ac:dyDescent="0.25">
      <c r="D32" s="19" t="s">
        <v>77</v>
      </c>
      <c r="E32">
        <f>IF(F32&gt;G32,1,0)</f>
        <v>0</v>
      </c>
      <c r="F32" s="66"/>
      <c r="G32" s="20"/>
      <c r="H32" s="20">
        <f>IF(G32&gt;F32,1,0)</f>
        <v>0</v>
      </c>
      <c r="I32" s="20">
        <f>IF(J32&gt;K32,1,0)</f>
        <v>0</v>
      </c>
      <c r="J32" s="20"/>
      <c r="K32" s="67"/>
      <c r="L32" s="59">
        <f>IF(K32&gt;J32,1,0)</f>
        <v>0</v>
      </c>
      <c r="M32" s="58">
        <f>IF(N32&gt;O32,1,0)</f>
        <v>0</v>
      </c>
      <c r="N32" s="66"/>
      <c r="O32" s="20"/>
      <c r="P32" s="20">
        <f>IF(O32&gt;N32,1,0)</f>
        <v>0</v>
      </c>
      <c r="Q32" s="20">
        <f>IF(R32&gt;S32,1,0)</f>
        <v>0</v>
      </c>
      <c r="R32" s="20"/>
      <c r="S32" s="67"/>
      <c r="T32" s="72">
        <f>IF(S32&gt;R32,1,0)</f>
        <v>0</v>
      </c>
      <c r="U32" s="66">
        <f>IF(V32&gt;W32,1,0)</f>
        <v>0</v>
      </c>
      <c r="V32" s="20"/>
      <c r="W32" s="20"/>
      <c r="X32" s="20">
        <f>IF(W32&gt;V32,1,0)</f>
        <v>0</v>
      </c>
      <c r="Y32" s="20">
        <f>IF(Z32&gt;AA32,1,0)</f>
        <v>0</v>
      </c>
      <c r="Z32" s="20"/>
      <c r="AA32" s="67"/>
      <c r="AB32">
        <f t="shared" ref="AB32:AB37" si="4">IF(AA32&gt;Z32,1,0)</f>
        <v>0</v>
      </c>
      <c r="AC32" s="66">
        <f>IF(AD32&gt;AE32,1,0)</f>
        <v>0</v>
      </c>
      <c r="AD32" s="20"/>
      <c r="AE32" s="20"/>
      <c r="AF32" s="20">
        <f>IF(AE32&gt;AD32,1,0)</f>
        <v>0</v>
      </c>
      <c r="AG32" s="20">
        <f>IF(AH32&gt;AI32,1,0)</f>
        <v>0</v>
      </c>
      <c r="AH32" s="20"/>
      <c r="AI32" s="67"/>
      <c r="AJ32">
        <f>IF(AI34&gt;AH34,1,0)</f>
        <v>0</v>
      </c>
    </row>
    <row r="33" spans="4:36" ht="18" customHeight="1" x14ac:dyDescent="0.25">
      <c r="D33" s="19" t="s">
        <v>78</v>
      </c>
      <c r="E33">
        <f>IF(F33&gt;G33,1,0)</f>
        <v>0</v>
      </c>
      <c r="F33" s="66"/>
      <c r="G33" s="20"/>
      <c r="H33" s="20">
        <f>IF(G33&gt;F33,1,0)</f>
        <v>0</v>
      </c>
      <c r="I33" s="20">
        <f>IF(J33&gt;K33,1,0)</f>
        <v>0</v>
      </c>
      <c r="J33" s="20"/>
      <c r="K33" s="67"/>
      <c r="L33" s="59">
        <f>IF(K33&gt;J33,1,0)</f>
        <v>0</v>
      </c>
      <c r="M33" s="58">
        <f>IF(N33&gt;O33,1,0)</f>
        <v>0</v>
      </c>
      <c r="N33" s="66"/>
      <c r="O33" s="20"/>
      <c r="P33" s="20">
        <f>IF(O33&gt;N33,1,0)</f>
        <v>0</v>
      </c>
      <c r="Q33" s="20">
        <f>IF(R33&gt;S33,1,0)</f>
        <v>0</v>
      </c>
      <c r="R33" s="20"/>
      <c r="S33" s="67"/>
      <c r="T33" s="72">
        <f>IF(S33&gt;R33,1,0)</f>
        <v>0</v>
      </c>
      <c r="U33" s="66">
        <f>IF(V33&gt;W33,1,0)</f>
        <v>0</v>
      </c>
      <c r="V33" s="20"/>
      <c r="W33" s="20"/>
      <c r="X33" s="20">
        <f>IF(W33&gt;V33,1,0)</f>
        <v>0</v>
      </c>
      <c r="Y33" s="20">
        <f>IF(Z33&gt;AA33,1,0)</f>
        <v>0</v>
      </c>
      <c r="Z33" s="20"/>
      <c r="AA33" s="67"/>
      <c r="AB33">
        <f t="shared" si="4"/>
        <v>0</v>
      </c>
      <c r="AC33" s="66">
        <f>IF(AD33&gt;AE33,1,0)</f>
        <v>0</v>
      </c>
      <c r="AD33" s="20"/>
      <c r="AE33" s="20"/>
      <c r="AF33" s="20">
        <f>IF(AE33&gt;AD33,1,0)</f>
        <v>0</v>
      </c>
      <c r="AG33" s="20">
        <f>IF(AH33&gt;AI33,1,0)</f>
        <v>0</v>
      </c>
      <c r="AH33" s="20"/>
      <c r="AI33" s="67"/>
      <c r="AJ33">
        <f>IF(AI35&gt;AH35,1,0)</f>
        <v>0</v>
      </c>
    </row>
    <row r="34" spans="4:36" ht="18" customHeight="1" x14ac:dyDescent="0.25">
      <c r="D34" s="19" t="s">
        <v>79</v>
      </c>
      <c r="E34">
        <f>IF(F34&gt;G34,1,0)</f>
        <v>0</v>
      </c>
      <c r="F34" s="66"/>
      <c r="G34" s="20"/>
      <c r="H34" s="20">
        <f>IF(G34&gt;F34,1,0)</f>
        <v>0</v>
      </c>
      <c r="I34" s="20">
        <f>IF(J34&gt;K34,1,0)</f>
        <v>0</v>
      </c>
      <c r="J34" s="20"/>
      <c r="K34" s="67"/>
      <c r="L34" s="59">
        <f>IF(K34&gt;J34,1,0)</f>
        <v>0</v>
      </c>
      <c r="M34" s="58">
        <f>IF(N34&gt;O34,1,0)</f>
        <v>0</v>
      </c>
      <c r="N34" s="66"/>
      <c r="O34" s="20"/>
      <c r="P34" s="20">
        <f>IF(O34&gt;N34,1,0)</f>
        <v>0</v>
      </c>
      <c r="Q34" s="20">
        <f>IF(R34&gt;S34,1,0)</f>
        <v>0</v>
      </c>
      <c r="R34" s="20"/>
      <c r="S34" s="67"/>
      <c r="T34" s="72">
        <f>IF(S34&gt;R34,1,0)</f>
        <v>0</v>
      </c>
      <c r="U34" s="66">
        <f>IF(V34&gt;W34,1,0)</f>
        <v>0</v>
      </c>
      <c r="V34" s="20"/>
      <c r="W34" s="20"/>
      <c r="X34" s="20">
        <f>IF(W34&gt;V34,1,0)</f>
        <v>0</v>
      </c>
      <c r="Y34" s="20">
        <f>IF(Z34&gt;AA34,1,0)</f>
        <v>0</v>
      </c>
      <c r="Z34" s="20"/>
      <c r="AA34" s="67"/>
      <c r="AB34">
        <f t="shared" si="4"/>
        <v>0</v>
      </c>
      <c r="AC34" s="66">
        <f>IF(AD34&gt;AE34,1,0)</f>
        <v>0</v>
      </c>
      <c r="AD34" s="20"/>
      <c r="AE34" s="20"/>
      <c r="AF34" s="20">
        <f>IF(AE34&gt;AD34,1,0)</f>
        <v>0</v>
      </c>
      <c r="AG34" s="20">
        <f>IF(AH34&gt;AI34,1,0)</f>
        <v>0</v>
      </c>
      <c r="AH34" s="20"/>
      <c r="AI34" s="67"/>
      <c r="AJ34">
        <f>IF(AI36&gt;AH36,1,0)</f>
        <v>0</v>
      </c>
    </row>
    <row r="35" spans="4:36" ht="18" hidden="1" customHeight="1" x14ac:dyDescent="0.25">
      <c r="D35" s="19" t="s">
        <v>80</v>
      </c>
      <c r="E35">
        <f>IF(F35&gt;G35,1,0)</f>
        <v>0</v>
      </c>
      <c r="F35" s="66"/>
      <c r="G35" s="20"/>
      <c r="H35" s="20">
        <f>IF(G35&gt;F35,1,0)</f>
        <v>0</v>
      </c>
      <c r="I35" s="20">
        <f>IF(J35&gt;K35,1,0)</f>
        <v>0</v>
      </c>
      <c r="J35" s="20"/>
      <c r="K35" s="67"/>
      <c r="L35" s="59">
        <f>IF(K35&gt;J35,1,0)</f>
        <v>0</v>
      </c>
      <c r="M35" s="58">
        <f>IF(N35&gt;O35,1,0)</f>
        <v>0</v>
      </c>
      <c r="N35" s="66"/>
      <c r="O35" s="20"/>
      <c r="P35" s="20">
        <f>IF(O35&gt;N35,1,0)</f>
        <v>0</v>
      </c>
      <c r="Q35" s="20">
        <f>IF(R35&gt;S35,1,0)</f>
        <v>0</v>
      </c>
      <c r="R35" s="20"/>
      <c r="S35" s="67"/>
      <c r="T35" s="72">
        <f>IF(S35&gt;R35,1,0)</f>
        <v>0</v>
      </c>
      <c r="U35" s="66">
        <f>IF(V35&gt;W35,1,0)</f>
        <v>0</v>
      </c>
      <c r="V35" s="20"/>
      <c r="W35" s="20"/>
      <c r="X35" s="20">
        <f>IF(W35&gt;V35,1,0)</f>
        <v>0</v>
      </c>
      <c r="Y35" s="20">
        <f>IF(Z35&gt;AA35,1,0)</f>
        <v>0</v>
      </c>
      <c r="Z35" s="20"/>
      <c r="AA35" s="67"/>
      <c r="AB35">
        <f t="shared" si="4"/>
        <v>0</v>
      </c>
      <c r="AC35" s="66">
        <f>IF(AD35&gt;AE35,1,0)</f>
        <v>0</v>
      </c>
      <c r="AD35" s="20"/>
      <c r="AE35" s="20"/>
      <c r="AF35" s="20">
        <f>IF(AE35&gt;AD35,1,0)</f>
        <v>0</v>
      </c>
      <c r="AG35" s="20">
        <f>IF(AH35&gt;AI35,1,0)</f>
        <v>0</v>
      </c>
      <c r="AH35" s="20"/>
      <c r="AI35" s="67"/>
    </row>
    <row r="36" spans="4:36" ht="18" hidden="1" customHeight="1" x14ac:dyDescent="0.25">
      <c r="D36" s="19" t="s">
        <v>81</v>
      </c>
      <c r="E36">
        <f>IF(F36&gt;G36,1,0)</f>
        <v>0</v>
      </c>
      <c r="F36" s="66"/>
      <c r="G36" s="20"/>
      <c r="H36" s="20">
        <f>IF(G36&gt;F36,1,0)</f>
        <v>0</v>
      </c>
      <c r="I36" s="20">
        <f>IF(J36&gt;K36,1,0)</f>
        <v>0</v>
      </c>
      <c r="J36" s="20"/>
      <c r="K36" s="67"/>
      <c r="L36" s="59">
        <f>IF(K36&gt;J36,1,0)</f>
        <v>0</v>
      </c>
      <c r="M36" s="58">
        <f>IF(N36&gt;O36,1,0)</f>
        <v>0</v>
      </c>
      <c r="N36" s="66"/>
      <c r="O36" s="20"/>
      <c r="P36" s="20">
        <f>IF(O36&gt;N36,1,0)</f>
        <v>0</v>
      </c>
      <c r="Q36" s="20">
        <f>IF(R36&gt;S36,1,0)</f>
        <v>0</v>
      </c>
      <c r="R36" s="20"/>
      <c r="S36" s="67"/>
      <c r="T36" s="72">
        <f>IF(S36&gt;R36,1,0)</f>
        <v>0</v>
      </c>
      <c r="U36" s="66">
        <f>IF(V36&gt;W36,1,0)</f>
        <v>0</v>
      </c>
      <c r="V36" s="20"/>
      <c r="W36" s="20"/>
      <c r="X36" s="20">
        <f>IF(W36&gt;V36,1,0)</f>
        <v>0</v>
      </c>
      <c r="Y36" s="20">
        <f>IF(Z36&gt;AA36,1,0)</f>
        <v>0</v>
      </c>
      <c r="Z36" s="20"/>
      <c r="AA36" s="67"/>
      <c r="AB36">
        <f t="shared" si="4"/>
        <v>0</v>
      </c>
      <c r="AC36" s="66">
        <f>IF(AD36&gt;AE36,1,0)</f>
        <v>0</v>
      </c>
      <c r="AD36" s="20"/>
      <c r="AE36" s="20"/>
      <c r="AF36" s="20">
        <f>IF(AE36&gt;AD36,1,0)</f>
        <v>0</v>
      </c>
      <c r="AG36" s="20">
        <f>IF(AH36&gt;AI36,1,0)</f>
        <v>0</v>
      </c>
      <c r="AH36" s="20"/>
      <c r="AI36" s="67"/>
      <c r="AJ36">
        <f>IF(AI37&gt;AH37,1,0)</f>
        <v>0</v>
      </c>
    </row>
    <row r="37" spans="4:36" ht="12.75" customHeight="1" x14ac:dyDescent="0.25">
      <c r="D37" s="19" t="s">
        <v>83</v>
      </c>
      <c r="F37" s="66">
        <f>SUM(E32:E36)</f>
        <v>0</v>
      </c>
      <c r="G37" s="20">
        <f>SUM(H32:H36)</f>
        <v>0</v>
      </c>
      <c r="H37" s="20"/>
      <c r="I37" s="20"/>
      <c r="J37" s="20">
        <f>SUM(I32:I36)</f>
        <v>0</v>
      </c>
      <c r="K37" s="67">
        <f>SUM(L32:L36)</f>
        <v>0</v>
      </c>
      <c r="L37" s="59"/>
      <c r="M37" s="58"/>
      <c r="N37" s="66">
        <f>SUM(M32:M36)</f>
        <v>0</v>
      </c>
      <c r="O37" s="20">
        <f>SUM(P32:P36)</f>
        <v>0</v>
      </c>
      <c r="P37" s="20"/>
      <c r="Q37" s="20"/>
      <c r="R37" s="20">
        <f>SUM(Q32:Q36)</f>
        <v>0</v>
      </c>
      <c r="S37" s="67">
        <f>SUM(T32:T36)</f>
        <v>0</v>
      </c>
      <c r="T37" s="72"/>
      <c r="U37" s="66"/>
      <c r="V37" s="20">
        <f>SUM(U32:U36)</f>
        <v>0</v>
      </c>
      <c r="W37" s="20">
        <f>SUM(X32:X36)</f>
        <v>0</v>
      </c>
      <c r="X37" s="20"/>
      <c r="Y37" s="20"/>
      <c r="Z37" s="20">
        <f>SUM(Y32:Y36)</f>
        <v>0</v>
      </c>
      <c r="AA37" s="67">
        <f>SUM(AB30:AB34)</f>
        <v>0</v>
      </c>
      <c r="AB37">
        <f t="shared" si="4"/>
        <v>0</v>
      </c>
      <c r="AC37" s="66"/>
      <c r="AD37" s="20">
        <f>SUM(AC32:AC36)</f>
        <v>0</v>
      </c>
      <c r="AE37" s="20">
        <f>SUM(AF32:AF36)</f>
        <v>0</v>
      </c>
      <c r="AF37" s="20"/>
      <c r="AG37" s="20"/>
      <c r="AH37" s="20">
        <f>SUM(AG32:AG36)</f>
        <v>0</v>
      </c>
      <c r="AI37" s="67">
        <f>SUM(AJ30:AJ34)</f>
        <v>0</v>
      </c>
    </row>
    <row r="38" spans="4:36" ht="12.75" customHeight="1" x14ac:dyDescent="0.25">
      <c r="D38" s="19" t="s">
        <v>30</v>
      </c>
      <c r="E38">
        <f>IF(F37&gt;G37,1,0)</f>
        <v>0</v>
      </c>
      <c r="F38" s="66">
        <f>SUM(F32:F36)-SUM(G32:G36)</f>
        <v>0</v>
      </c>
      <c r="G38" s="20">
        <f>SUM(G32:G36)-SUM(F32:F36)</f>
        <v>0</v>
      </c>
      <c r="H38" s="20">
        <f>IF(G37&gt;F37,1,0)</f>
        <v>0</v>
      </c>
      <c r="I38" s="20">
        <f>IF(J37&gt;K37,1,0)</f>
        <v>0</v>
      </c>
      <c r="J38" s="20">
        <f>SUM(J32:J36)-SUM(K32:K36)</f>
        <v>0</v>
      </c>
      <c r="K38" s="67">
        <f>SUM(K32:K36)-SUM(J32:J36)</f>
        <v>0</v>
      </c>
      <c r="L38" s="59">
        <f>IF(K37&gt;J37,1,0)</f>
        <v>0</v>
      </c>
      <c r="M38" s="58">
        <f>IF(N37&gt;O37,1,0)</f>
        <v>0</v>
      </c>
      <c r="N38" s="66">
        <f>SUM(N32:N36)-SUM(O32:O36)</f>
        <v>0</v>
      </c>
      <c r="O38" s="20">
        <f>SUM(O32:O36)-SUM(N32:N36)</f>
        <v>0</v>
      </c>
      <c r="P38" s="20">
        <f>IF(O37&gt;N37,1,0)</f>
        <v>0</v>
      </c>
      <c r="Q38" s="20">
        <f>IF(R37&gt;S37,1,0)</f>
        <v>0</v>
      </c>
      <c r="R38" s="20">
        <f>SUM(R32:R36)-SUM(S32:S36)</f>
        <v>0</v>
      </c>
      <c r="S38" s="67">
        <f>SUM(S32:S36)-SUM(R32:R36)</f>
        <v>0</v>
      </c>
      <c r="T38" s="72">
        <f>IF(S37&gt;R37,1,0)</f>
        <v>0</v>
      </c>
      <c r="U38" s="66">
        <f>IF(V37&gt;W37,1,0)</f>
        <v>0</v>
      </c>
      <c r="V38" s="20">
        <f>SUM(V32:V36)-SUM(W32:W36)</f>
        <v>0</v>
      </c>
      <c r="W38" s="20">
        <f>SUM(W32:W36)-SUM(V32:V36)</f>
        <v>0</v>
      </c>
      <c r="X38" s="20">
        <f>IF(W37&gt;V37,1,0)</f>
        <v>0</v>
      </c>
      <c r="Y38" s="20">
        <f>IF(Z37&gt;AA37,1,0)</f>
        <v>0</v>
      </c>
      <c r="Z38" s="20">
        <f>SUM(Z32:Z36)-SUM(AA32:AA36)</f>
        <v>0</v>
      </c>
      <c r="AA38" s="67">
        <f>SUM(AA32:AA36)-SUM(Z32:Z36)</f>
        <v>0</v>
      </c>
      <c r="AB38" s="72">
        <f>IF(AA37&gt;Z37,1,0)</f>
        <v>0</v>
      </c>
      <c r="AC38" s="66">
        <f>IF(AD37&gt;AE37,1,0)</f>
        <v>0</v>
      </c>
      <c r="AD38" s="20">
        <f>SUM(AD32:AD36)-SUM(AE32:AE36)</f>
        <v>0</v>
      </c>
      <c r="AE38" s="20">
        <f>SUM(AE32:AE36)-SUM(AD32:AD36)</f>
        <v>0</v>
      </c>
      <c r="AF38" s="20">
        <f>IF(AE37&gt;AD37,1,0)</f>
        <v>0</v>
      </c>
      <c r="AG38" s="20">
        <f>IF(AH37&gt;AI37,1,0)</f>
        <v>0</v>
      </c>
      <c r="AH38" s="20">
        <f>SUM(AH32:AH36)-SUM(AI32:AI36)</f>
        <v>0</v>
      </c>
      <c r="AI38" s="67">
        <f>SUM(AI32:AI36)-SUM(AH32:AH36)</f>
        <v>0</v>
      </c>
      <c r="AJ38" s="59">
        <f>IF(AI37&gt;AH37,1,0)</f>
        <v>0</v>
      </c>
    </row>
    <row r="39" spans="4:36" ht="12.75" customHeight="1" thickBot="1" x14ac:dyDescent="0.3">
      <c r="F39" s="68" t="s">
        <v>133</v>
      </c>
      <c r="G39" s="69"/>
      <c r="H39" s="35"/>
      <c r="I39" s="35"/>
      <c r="J39" s="70" t="s">
        <v>136</v>
      </c>
      <c r="K39" s="71"/>
      <c r="N39" s="68" t="s">
        <v>35</v>
      </c>
      <c r="O39" s="69"/>
      <c r="P39" s="35"/>
      <c r="Q39" s="35"/>
      <c r="R39" s="70" t="s">
        <v>34</v>
      </c>
      <c r="S39" s="71"/>
      <c r="U39" s="75"/>
      <c r="V39" s="70" t="s">
        <v>33</v>
      </c>
      <c r="W39" s="69"/>
      <c r="X39" s="35"/>
      <c r="Y39" s="35"/>
      <c r="Z39" s="70" t="s">
        <v>134</v>
      </c>
      <c r="AA39" s="71"/>
      <c r="AC39" s="75"/>
      <c r="AD39" s="70" t="s">
        <v>135</v>
      </c>
      <c r="AE39" s="69"/>
      <c r="AF39" s="35"/>
      <c r="AG39" s="35"/>
      <c r="AH39" s="70" t="s">
        <v>34</v>
      </c>
      <c r="AI39" s="71"/>
    </row>
    <row r="40" spans="4:36" ht="18" customHeight="1" thickTop="1" thickBot="1" x14ac:dyDescent="0.3"/>
    <row r="41" spans="4:36" ht="18" customHeight="1" thickTop="1" x14ac:dyDescent="0.3">
      <c r="F41" s="86" t="s">
        <v>148</v>
      </c>
      <c r="G41" s="87"/>
      <c r="H41" s="87"/>
      <c r="I41" s="87"/>
      <c r="J41" s="87"/>
      <c r="K41" s="88"/>
      <c r="L41" s="60"/>
      <c r="M41" s="60"/>
      <c r="N41" s="86" t="s">
        <v>149</v>
      </c>
      <c r="O41" s="87"/>
      <c r="P41" s="87"/>
      <c r="Q41" s="87"/>
      <c r="R41" s="87"/>
      <c r="S41" s="88"/>
      <c r="T41" s="60"/>
      <c r="U41" s="60"/>
      <c r="V41" s="76" t="s">
        <v>150</v>
      </c>
      <c r="W41" s="77"/>
      <c r="X41" s="60"/>
      <c r="Y41" s="60"/>
      <c r="AC41" s="60"/>
    </row>
    <row r="42" spans="4:36" ht="18" customHeight="1" x14ac:dyDescent="0.25">
      <c r="F42" s="64" t="s">
        <v>120</v>
      </c>
      <c r="G42" s="49"/>
      <c r="J42" s="53" t="s">
        <v>121</v>
      </c>
      <c r="K42" s="65"/>
      <c r="N42" s="64" t="s">
        <v>122</v>
      </c>
      <c r="O42" s="49"/>
      <c r="R42" s="53" t="s">
        <v>123</v>
      </c>
      <c r="S42" s="65"/>
      <c r="V42" s="64" t="s">
        <v>124</v>
      </c>
      <c r="W42" s="65"/>
      <c r="AJ42">
        <f>IF(AI44&gt;AH44,1,0)</f>
        <v>0</v>
      </c>
    </row>
    <row r="43" spans="4:36" ht="18" customHeight="1" x14ac:dyDescent="0.25">
      <c r="F43" s="66">
        <v>1</v>
      </c>
      <c r="G43" s="20">
        <v>7</v>
      </c>
      <c r="H43" s="19"/>
      <c r="I43" s="19"/>
      <c r="J43" s="20">
        <v>4</v>
      </c>
      <c r="K43" s="67">
        <v>6</v>
      </c>
      <c r="L43" s="18"/>
      <c r="M43" s="16"/>
      <c r="N43" s="66">
        <v>3</v>
      </c>
      <c r="O43" s="20">
        <v>4</v>
      </c>
      <c r="P43" s="19"/>
      <c r="Q43" s="19"/>
      <c r="R43" s="20">
        <v>5</v>
      </c>
      <c r="S43" s="67">
        <v>6</v>
      </c>
      <c r="T43" s="18"/>
      <c r="U43" s="16"/>
      <c r="V43" s="66">
        <v>1</v>
      </c>
      <c r="W43" s="67">
        <v>2</v>
      </c>
      <c r="X43" s="18"/>
      <c r="Y43" s="19"/>
      <c r="AC43" s="16"/>
      <c r="AJ43">
        <f>IF(AI45&gt;AH45,1,0)</f>
        <v>0</v>
      </c>
    </row>
    <row r="44" spans="4:36" ht="18" customHeight="1" x14ac:dyDescent="0.25">
      <c r="D44" s="19" t="s">
        <v>77</v>
      </c>
      <c r="E44">
        <f>IF(F44&gt;G44,1,0)</f>
        <v>0</v>
      </c>
      <c r="F44" s="66"/>
      <c r="G44" s="20"/>
      <c r="H44" s="20">
        <f>IF(G44&gt;F44,1,0)</f>
        <v>0</v>
      </c>
      <c r="I44" s="20">
        <f>IF(J44&gt;K44,1,0)</f>
        <v>0</v>
      </c>
      <c r="J44" s="20"/>
      <c r="K44" s="67"/>
      <c r="L44" s="59">
        <f>IF(K44&gt;J44,1,0)</f>
        <v>0</v>
      </c>
      <c r="M44" s="58">
        <f>IF(N44&gt;O44,1,0)</f>
        <v>0</v>
      </c>
      <c r="N44" s="66"/>
      <c r="O44" s="20"/>
      <c r="P44" s="20">
        <f>IF(O44&gt;N44,1,0)</f>
        <v>0</v>
      </c>
      <c r="Q44" s="20">
        <f>IF(R44&gt;S44,1,0)</f>
        <v>0</v>
      </c>
      <c r="R44" s="20"/>
      <c r="S44" s="67"/>
      <c r="T44" s="59">
        <f>IF(S44&gt;R44,1,0)</f>
        <v>0</v>
      </c>
      <c r="U44" s="58">
        <f>IF(V44&gt;W44,1,0)</f>
        <v>0</v>
      </c>
      <c r="V44" s="66"/>
      <c r="W44" s="67"/>
      <c r="X44" s="59">
        <f>IF(W44&gt;V44,1,0)</f>
        <v>0</v>
      </c>
      <c r="Y44" s="20">
        <f>IF(Z44&gt;AA44,1,0)</f>
        <v>0</v>
      </c>
      <c r="AB44">
        <f>IF(AA44&gt;Z44,1,0)</f>
        <v>0</v>
      </c>
      <c r="AC44" s="58">
        <f>IF(AD44&gt;AE44,1,0)</f>
        <v>0</v>
      </c>
      <c r="AJ44">
        <f>IF(AI46&gt;AH46,1,0)</f>
        <v>0</v>
      </c>
    </row>
    <row r="45" spans="4:36" ht="18" customHeight="1" x14ac:dyDescent="0.25">
      <c r="D45" s="19" t="s">
        <v>78</v>
      </c>
      <c r="E45">
        <f>IF(F45&gt;G45,1,0)</f>
        <v>0</v>
      </c>
      <c r="F45" s="66"/>
      <c r="G45" s="20"/>
      <c r="H45" s="20">
        <f>IF(G45&gt;F45,1,0)</f>
        <v>0</v>
      </c>
      <c r="I45" s="20">
        <f>IF(J45&gt;K45,1,0)</f>
        <v>0</v>
      </c>
      <c r="J45" s="20"/>
      <c r="K45" s="67"/>
      <c r="L45" s="59">
        <f>IF(K45&gt;J45,1,0)</f>
        <v>0</v>
      </c>
      <c r="M45" s="58">
        <f>IF(N45&gt;O45,1,0)</f>
        <v>0</v>
      </c>
      <c r="N45" s="66"/>
      <c r="O45" s="20"/>
      <c r="P45" s="20">
        <f>IF(O45&gt;N45,1,0)</f>
        <v>0</v>
      </c>
      <c r="Q45" s="20">
        <f>IF(R45&gt;S45,1,0)</f>
        <v>0</v>
      </c>
      <c r="R45" s="20"/>
      <c r="S45" s="67"/>
      <c r="T45" s="59">
        <f>IF(S45&gt;R45,1,0)</f>
        <v>0</v>
      </c>
      <c r="U45" s="58">
        <f>IF(V45&gt;W45,1,0)</f>
        <v>0</v>
      </c>
      <c r="V45" s="66"/>
      <c r="W45" s="67"/>
      <c r="X45" s="59">
        <f>IF(W45&gt;V45,1,0)</f>
        <v>0</v>
      </c>
      <c r="Y45" s="20">
        <f>IF(Z45&gt;AA45,1,0)</f>
        <v>0</v>
      </c>
      <c r="AB45">
        <f t="shared" ref="AB45:AB49" si="5">IF(AA45&gt;Z45,1,0)</f>
        <v>0</v>
      </c>
      <c r="AC45" s="58">
        <f>IF(AD45&gt;AE45,1,0)</f>
        <v>0</v>
      </c>
      <c r="AJ45">
        <f>IF(AI47&gt;AH47,1,0)</f>
        <v>0</v>
      </c>
    </row>
    <row r="46" spans="4:36" ht="18" customHeight="1" x14ac:dyDescent="0.25">
      <c r="D46" s="19" t="s">
        <v>79</v>
      </c>
      <c r="E46">
        <f>IF(F46&gt;G46,1,0)</f>
        <v>0</v>
      </c>
      <c r="F46" s="66"/>
      <c r="G46" s="20"/>
      <c r="H46" s="20">
        <f>IF(G46&gt;F46,1,0)</f>
        <v>0</v>
      </c>
      <c r="I46" s="20">
        <f>IF(J46&gt;K46,1,0)</f>
        <v>0</v>
      </c>
      <c r="J46" s="20"/>
      <c r="K46" s="67"/>
      <c r="L46" s="59">
        <f>IF(K46&gt;J46,1,0)</f>
        <v>0</v>
      </c>
      <c r="M46" s="58">
        <f>IF(N46&gt;O46,1,0)</f>
        <v>0</v>
      </c>
      <c r="N46" s="66"/>
      <c r="O46" s="20"/>
      <c r="P46" s="20">
        <f>IF(O46&gt;N46,1,0)</f>
        <v>0</v>
      </c>
      <c r="Q46" s="20">
        <f>IF(R46&gt;S46,1,0)</f>
        <v>0</v>
      </c>
      <c r="R46" s="20"/>
      <c r="S46" s="67"/>
      <c r="T46" s="59">
        <f>IF(S46&gt;R46,1,0)</f>
        <v>0</v>
      </c>
      <c r="U46" s="58">
        <f>IF(V46&gt;W46,1,0)</f>
        <v>0</v>
      </c>
      <c r="V46" s="66"/>
      <c r="W46" s="67"/>
      <c r="X46" s="59">
        <f>IF(W46&gt;V46,1,0)</f>
        <v>0</v>
      </c>
      <c r="Y46" s="20">
        <f>IF(Z46&gt;AA46,1,0)</f>
        <v>0</v>
      </c>
      <c r="AB46">
        <f t="shared" si="5"/>
        <v>0</v>
      </c>
      <c r="AC46" s="58">
        <f>IF(AD46&gt;AE46,1,0)</f>
        <v>0</v>
      </c>
      <c r="AJ46">
        <f>IF(AI48&gt;AH48,1,0)</f>
        <v>0</v>
      </c>
    </row>
    <row r="47" spans="4:36" ht="18" hidden="1" customHeight="1" x14ac:dyDescent="0.25">
      <c r="D47" s="19" t="s">
        <v>80</v>
      </c>
      <c r="E47">
        <f>IF(F47&gt;G47,1,0)</f>
        <v>0</v>
      </c>
      <c r="F47" s="66"/>
      <c r="G47" s="20"/>
      <c r="H47" s="20">
        <f>IF(G47&gt;F47,1,0)</f>
        <v>0</v>
      </c>
      <c r="I47" s="20">
        <f>IF(J47&gt;K47,1,0)</f>
        <v>0</v>
      </c>
      <c r="J47" s="20"/>
      <c r="K47" s="67"/>
      <c r="L47" s="59">
        <f>IF(K47&gt;J47,1,0)</f>
        <v>0</v>
      </c>
      <c r="M47" s="58">
        <f>IF(N47&gt;O47,1,0)</f>
        <v>0</v>
      </c>
      <c r="N47" s="66"/>
      <c r="O47" s="20"/>
      <c r="P47" s="20">
        <f>IF(O47&gt;N47,1,0)</f>
        <v>0</v>
      </c>
      <c r="Q47" s="20">
        <f>IF(R47&gt;S47,1,0)</f>
        <v>0</v>
      </c>
      <c r="R47" s="20"/>
      <c r="S47" s="67"/>
      <c r="T47" s="59">
        <f>IF(S47&gt;R47,1,0)</f>
        <v>0</v>
      </c>
      <c r="U47" s="58">
        <f>IF(V47&gt;W47,1,0)</f>
        <v>0</v>
      </c>
      <c r="V47" s="66"/>
      <c r="W47" s="67"/>
      <c r="X47" s="59">
        <f>IF(W47&gt;V47,1,0)</f>
        <v>0</v>
      </c>
      <c r="Y47" s="20">
        <f>IF(Z47&gt;AA47,1,0)</f>
        <v>0</v>
      </c>
      <c r="AB47">
        <f t="shared" si="5"/>
        <v>0</v>
      </c>
      <c r="AC47" s="58">
        <f>IF(AD47&gt;AE47,1,0)</f>
        <v>0</v>
      </c>
    </row>
    <row r="48" spans="4:36" ht="18" hidden="1" customHeight="1" x14ac:dyDescent="0.25">
      <c r="D48" s="19" t="s">
        <v>81</v>
      </c>
      <c r="E48">
        <f>IF(F48&gt;G48,1,0)</f>
        <v>0</v>
      </c>
      <c r="F48" s="66"/>
      <c r="G48" s="20"/>
      <c r="H48" s="20">
        <f>IF(G48&gt;F48,1,0)</f>
        <v>0</v>
      </c>
      <c r="I48" s="20">
        <f>IF(J48&gt;K48,1,0)</f>
        <v>0</v>
      </c>
      <c r="J48" s="20"/>
      <c r="K48" s="67"/>
      <c r="L48" s="59">
        <f>IF(K48&gt;J48,1,0)</f>
        <v>0</v>
      </c>
      <c r="M48" s="58">
        <f>IF(N48&gt;O48,1,0)</f>
        <v>0</v>
      </c>
      <c r="N48" s="66"/>
      <c r="O48" s="20"/>
      <c r="P48" s="20">
        <f>IF(O48&gt;N48,1,0)</f>
        <v>0</v>
      </c>
      <c r="Q48" s="20">
        <f>IF(R48&gt;S48,1,0)</f>
        <v>0</v>
      </c>
      <c r="R48" s="20"/>
      <c r="S48" s="67"/>
      <c r="T48" s="59">
        <f>IF(S48&gt;R48,1,0)</f>
        <v>0</v>
      </c>
      <c r="U48" s="58">
        <f>IF(V48&gt;W48,1,0)</f>
        <v>0</v>
      </c>
      <c r="V48" s="66"/>
      <c r="W48" s="67"/>
      <c r="X48" s="59">
        <f>IF(W48&gt;V48,1,0)</f>
        <v>0</v>
      </c>
      <c r="Y48" s="20">
        <f>IF(Z48&gt;AA48,1,0)</f>
        <v>0</v>
      </c>
      <c r="AB48">
        <f t="shared" si="5"/>
        <v>0</v>
      </c>
      <c r="AC48" s="58">
        <f>IF(AD48&gt;AE48,1,0)</f>
        <v>0</v>
      </c>
      <c r="AJ48">
        <f>IF(AI49&gt;AH49,1,0)</f>
        <v>0</v>
      </c>
    </row>
    <row r="49" spans="4:36" ht="12.75" customHeight="1" x14ac:dyDescent="0.25">
      <c r="D49" s="19" t="s">
        <v>83</v>
      </c>
      <c r="F49" s="66">
        <f>SUM(E44:E48)</f>
        <v>0</v>
      </c>
      <c r="G49" s="20">
        <f>SUM(H44:H48)</f>
        <v>0</v>
      </c>
      <c r="H49" s="20"/>
      <c r="I49" s="20"/>
      <c r="J49" s="20">
        <f>SUM(I44:I48)</f>
        <v>0</v>
      </c>
      <c r="K49" s="67">
        <f>SUM(L44:L48)</f>
        <v>0</v>
      </c>
      <c r="L49" s="59"/>
      <c r="M49" s="58"/>
      <c r="N49" s="66">
        <f>SUM(M44:M48)</f>
        <v>0</v>
      </c>
      <c r="O49" s="20">
        <f>SUM(P44:P48)</f>
        <v>0</v>
      </c>
      <c r="P49" s="20"/>
      <c r="Q49" s="20"/>
      <c r="R49" s="20">
        <f>SUM(Q44:Q48)</f>
        <v>0</v>
      </c>
      <c r="S49" s="67">
        <f>SUM(T44:T48)</f>
        <v>0</v>
      </c>
      <c r="T49" s="59"/>
      <c r="U49" s="58"/>
      <c r="V49" s="66">
        <f>SUM(U44:U48)</f>
        <v>0</v>
      </c>
      <c r="W49" s="67">
        <f>SUM(X44:X48)</f>
        <v>0</v>
      </c>
      <c r="X49" s="59"/>
      <c r="Y49" s="20"/>
      <c r="AB49">
        <f t="shared" si="5"/>
        <v>0</v>
      </c>
      <c r="AC49" s="58"/>
    </row>
    <row r="50" spans="4:36" ht="12.75" customHeight="1" x14ac:dyDescent="0.25">
      <c r="D50" s="19" t="s">
        <v>30</v>
      </c>
      <c r="E50">
        <f>IF(F49&gt;G49,1,0)</f>
        <v>0</v>
      </c>
      <c r="F50" s="66">
        <f>SUM(F44:F48)-SUM(G44:G48)</f>
        <v>0</v>
      </c>
      <c r="G50" s="20">
        <f>SUM(G44:G48)-SUM(F44:F48)</f>
        <v>0</v>
      </c>
      <c r="H50" s="20">
        <f>IF(G49&gt;F49,1,0)</f>
        <v>0</v>
      </c>
      <c r="I50" s="20">
        <f>IF(J49&gt;K49,1,0)</f>
        <v>0</v>
      </c>
      <c r="J50" s="20">
        <f>SUM(J44:J48)-SUM(K44:K48)</f>
        <v>0</v>
      </c>
      <c r="K50" s="67">
        <f>SUM(K44:K48)-SUM(J44:J48)</f>
        <v>0</v>
      </c>
      <c r="L50" s="59">
        <f>IF(K49&gt;J49,1,0)</f>
        <v>0</v>
      </c>
      <c r="M50" s="58">
        <f>IF(N49&gt;O49,1,0)</f>
        <v>0</v>
      </c>
      <c r="N50" s="66">
        <f>SUM(N44:N48)-SUM(O44:O48)</f>
        <v>0</v>
      </c>
      <c r="O50" s="20">
        <f>SUM(O44:O48)-SUM(N44:N48)</f>
        <v>0</v>
      </c>
      <c r="P50" s="20">
        <f>IF(O49&gt;N49,1,0)</f>
        <v>0</v>
      </c>
      <c r="Q50" s="20">
        <f>IF(R49&gt;S49,1,0)</f>
        <v>0</v>
      </c>
      <c r="R50" s="20">
        <f>SUM(R44:R48)-SUM(S44:S48)</f>
        <v>0</v>
      </c>
      <c r="S50" s="67">
        <f>SUM(S44:S48)-SUM(R44:R48)</f>
        <v>0</v>
      </c>
      <c r="T50" s="59">
        <f>IF(S49&gt;R49,1,0)</f>
        <v>0</v>
      </c>
      <c r="U50" s="58">
        <f>IF(V49&gt;W49,1,0)</f>
        <v>0</v>
      </c>
      <c r="V50" s="66">
        <f>SUM(V44:V48)-SUM(W44:W48)</f>
        <v>0</v>
      </c>
      <c r="W50" s="67">
        <f>SUM(W44:W48)-SUM(V44:V48)</f>
        <v>0</v>
      </c>
      <c r="X50" s="59">
        <f>IF(W49&gt;V49,1,0)</f>
        <v>0</v>
      </c>
      <c r="Y50" s="20">
        <f>IF(Z49&gt;AA49,1,0)</f>
        <v>0</v>
      </c>
      <c r="AB50" s="59">
        <f>IF(AA49&gt;Z49,1,0)</f>
        <v>0</v>
      </c>
      <c r="AC50" s="58">
        <f>IF(AD49&gt;AE49,1,0)</f>
        <v>0</v>
      </c>
      <c r="AJ50" s="59">
        <f>IF(AI49&gt;AH49,1,0)</f>
        <v>0</v>
      </c>
    </row>
    <row r="51" spans="4:36" ht="18" customHeight="1" thickBot="1" x14ac:dyDescent="0.3">
      <c r="F51" s="68" t="s">
        <v>33</v>
      </c>
      <c r="G51" s="69"/>
      <c r="H51" s="35"/>
      <c r="I51" s="35"/>
      <c r="J51" s="70" t="s">
        <v>139</v>
      </c>
      <c r="K51" s="71"/>
      <c r="N51" s="68" t="s">
        <v>138</v>
      </c>
      <c r="O51" s="69"/>
      <c r="P51" s="35"/>
      <c r="Q51" s="35"/>
      <c r="R51" s="70" t="s">
        <v>31</v>
      </c>
      <c r="S51" s="71"/>
      <c r="V51" s="68" t="s">
        <v>35</v>
      </c>
      <c r="W51" s="71"/>
      <c r="X51" s="35"/>
      <c r="Y51" s="35"/>
    </row>
    <row r="52" spans="4:36" ht="12.75" customHeight="1" thickTop="1" x14ac:dyDescent="0.25"/>
    <row r="53" spans="4:36" ht="12.75" hidden="1" customHeight="1" thickTop="1" x14ac:dyDescent="0.3">
      <c r="F53" s="86" t="s">
        <v>108</v>
      </c>
      <c r="G53" s="87"/>
      <c r="H53" s="87"/>
      <c r="I53" s="87"/>
      <c r="J53" s="87"/>
      <c r="K53" s="88"/>
      <c r="L53" s="60"/>
      <c r="M53" s="60"/>
      <c r="N53" s="86" t="s">
        <v>113</v>
      </c>
      <c r="O53" s="87"/>
      <c r="P53" s="87"/>
      <c r="Q53" s="87"/>
      <c r="R53" s="87"/>
      <c r="S53" s="88"/>
      <c r="T53" s="60"/>
    </row>
    <row r="54" spans="4:36" ht="18" hidden="1" customHeight="1" x14ac:dyDescent="0.25">
      <c r="F54" s="64" t="s">
        <v>125</v>
      </c>
      <c r="G54" s="49"/>
      <c r="J54" s="53" t="s">
        <v>126</v>
      </c>
      <c r="K54" s="65"/>
      <c r="N54" s="64" t="s">
        <v>127</v>
      </c>
      <c r="O54" s="49"/>
      <c r="R54" s="53" t="s">
        <v>128</v>
      </c>
      <c r="S54" s="65"/>
    </row>
    <row r="55" spans="4:36" ht="18" hidden="1" customHeight="1" x14ac:dyDescent="0.25">
      <c r="F55" s="66"/>
      <c r="G55" s="20"/>
      <c r="H55" s="19"/>
      <c r="I55" s="19"/>
      <c r="J55" s="20"/>
      <c r="K55" s="67"/>
      <c r="L55" s="18"/>
      <c r="M55" s="16"/>
      <c r="N55" s="66"/>
      <c r="O55" s="20"/>
      <c r="P55" s="19"/>
      <c r="Q55" s="19"/>
      <c r="R55" s="20"/>
      <c r="S55" s="67"/>
      <c r="T55" s="18"/>
    </row>
    <row r="56" spans="4:36" ht="18" hidden="1" customHeight="1" x14ac:dyDescent="0.25">
      <c r="D56" s="19" t="s">
        <v>77</v>
      </c>
      <c r="E56">
        <f>IF(F56&gt;G56,1,0)</f>
        <v>0</v>
      </c>
      <c r="F56" s="66"/>
      <c r="G56" s="20"/>
      <c r="H56" s="20">
        <f>IF(G56&gt;F56,1,0)</f>
        <v>0</v>
      </c>
      <c r="I56" s="20">
        <f>IF(J56&gt;K56,1,0)</f>
        <v>0</v>
      </c>
      <c r="J56" s="20"/>
      <c r="K56" s="67"/>
      <c r="L56" s="59">
        <f>IF(K56&gt;J56,1,0)</f>
        <v>0</v>
      </c>
      <c r="M56" s="58">
        <f>IF(N56&gt;O56,1,0)</f>
        <v>0</v>
      </c>
      <c r="N56" s="66"/>
      <c r="O56" s="20"/>
      <c r="P56" s="20">
        <f>IF(O56&gt;N56,1,0)</f>
        <v>0</v>
      </c>
      <c r="Q56" s="20">
        <f>IF(R56&gt;S56,1,0)</f>
        <v>0</v>
      </c>
      <c r="R56" s="20"/>
      <c r="S56" s="67"/>
      <c r="T56" s="59">
        <f>IF(S56&gt;R56,1,0)</f>
        <v>0</v>
      </c>
    </row>
    <row r="57" spans="4:36" ht="18" hidden="1" customHeight="1" x14ac:dyDescent="0.25">
      <c r="D57" s="19" t="s">
        <v>78</v>
      </c>
      <c r="E57">
        <f>IF(F57&gt;G57,1,0)</f>
        <v>0</v>
      </c>
      <c r="F57" s="66"/>
      <c r="G57" s="20"/>
      <c r="H57" s="20">
        <f>IF(G57&gt;F57,1,0)</f>
        <v>0</v>
      </c>
      <c r="I57" s="20">
        <f>IF(J57&gt;K57,1,0)</f>
        <v>0</v>
      </c>
      <c r="J57" s="20"/>
      <c r="K57" s="67"/>
      <c r="L57" s="59">
        <f>IF(K57&gt;J57,1,0)</f>
        <v>0</v>
      </c>
      <c r="M57" s="58">
        <f>IF(N57&gt;O57,1,0)</f>
        <v>0</v>
      </c>
      <c r="N57" s="66"/>
      <c r="O57" s="20"/>
      <c r="P57" s="20">
        <f>IF(O57&gt;N57,1,0)</f>
        <v>0</v>
      </c>
      <c r="Q57" s="20">
        <f>IF(R57&gt;S57,1,0)</f>
        <v>0</v>
      </c>
      <c r="R57" s="20"/>
      <c r="S57" s="67"/>
      <c r="T57" s="59">
        <f>IF(S57&gt;R57,1,0)</f>
        <v>0</v>
      </c>
    </row>
    <row r="58" spans="4:36" ht="18" hidden="1" customHeight="1" x14ac:dyDescent="0.25">
      <c r="D58" s="19" t="s">
        <v>79</v>
      </c>
      <c r="E58">
        <f>IF(F58&gt;G58,1,0)</f>
        <v>0</v>
      </c>
      <c r="F58" s="66"/>
      <c r="G58" s="20"/>
      <c r="H58" s="20">
        <f>IF(G58&gt;F58,1,0)</f>
        <v>0</v>
      </c>
      <c r="I58" s="20">
        <f>IF(J58&gt;K58,1,0)</f>
        <v>0</v>
      </c>
      <c r="J58" s="20"/>
      <c r="K58" s="67"/>
      <c r="L58" s="59">
        <f>IF(K58&gt;J58,1,0)</f>
        <v>0</v>
      </c>
      <c r="M58" s="58">
        <f>IF(N58&gt;O58,1,0)</f>
        <v>0</v>
      </c>
      <c r="N58" s="66"/>
      <c r="O58" s="20"/>
      <c r="P58" s="20">
        <f>IF(O58&gt;N58,1,0)</f>
        <v>0</v>
      </c>
      <c r="Q58" s="20">
        <f>IF(R58&gt;S58,1,0)</f>
        <v>0</v>
      </c>
      <c r="R58" s="20"/>
      <c r="S58" s="67"/>
      <c r="T58" s="59">
        <f>IF(S58&gt;R58,1,0)</f>
        <v>0</v>
      </c>
    </row>
    <row r="59" spans="4:36" ht="18" hidden="1" customHeight="1" x14ac:dyDescent="0.25">
      <c r="D59" s="19" t="s">
        <v>80</v>
      </c>
      <c r="E59">
        <f>IF(F59&gt;G59,1,0)</f>
        <v>0</v>
      </c>
      <c r="F59" s="66"/>
      <c r="G59" s="20"/>
      <c r="H59" s="20">
        <f>IF(G59&gt;F59,1,0)</f>
        <v>0</v>
      </c>
      <c r="I59" s="20">
        <f>IF(J59&gt;K59,1,0)</f>
        <v>0</v>
      </c>
      <c r="J59" s="20"/>
      <c r="K59" s="67"/>
      <c r="L59" s="59">
        <f>IF(K59&gt;J59,1,0)</f>
        <v>0</v>
      </c>
      <c r="M59" s="58">
        <f>IF(N59&gt;O59,1,0)</f>
        <v>0</v>
      </c>
      <c r="N59" s="66"/>
      <c r="O59" s="20"/>
      <c r="P59" s="20">
        <f>IF(O59&gt;N59,1,0)</f>
        <v>0</v>
      </c>
      <c r="Q59" s="20">
        <f>IF(R59&gt;S59,1,0)</f>
        <v>0</v>
      </c>
      <c r="R59" s="20"/>
      <c r="S59" s="67"/>
      <c r="T59" s="59">
        <f>IF(S59&gt;R59,1,0)</f>
        <v>0</v>
      </c>
    </row>
    <row r="60" spans="4:36" ht="18" hidden="1" customHeight="1" x14ac:dyDescent="0.25">
      <c r="D60" s="19" t="s">
        <v>81</v>
      </c>
      <c r="E60">
        <f>IF(F60&gt;G60,1,0)</f>
        <v>0</v>
      </c>
      <c r="F60" s="66"/>
      <c r="G60" s="20"/>
      <c r="H60" s="20">
        <f>IF(G60&gt;F60,1,0)</f>
        <v>0</v>
      </c>
      <c r="I60" s="20">
        <f>IF(J60&gt;K60,1,0)</f>
        <v>0</v>
      </c>
      <c r="J60" s="20"/>
      <c r="K60" s="67"/>
      <c r="L60" s="59">
        <f>IF(K60&gt;J60,1,0)</f>
        <v>0</v>
      </c>
      <c r="M60" s="58">
        <f>IF(N60&gt;O60,1,0)</f>
        <v>0</v>
      </c>
      <c r="N60" s="66"/>
      <c r="O60" s="20"/>
      <c r="P60" s="20">
        <f>IF(O60&gt;N60,1,0)</f>
        <v>0</v>
      </c>
      <c r="Q60" s="20">
        <f>IF(R60&gt;S60,1,0)</f>
        <v>0</v>
      </c>
      <c r="R60" s="20"/>
      <c r="S60" s="67"/>
      <c r="T60" s="59">
        <f>IF(S60&gt;R60,1,0)</f>
        <v>0</v>
      </c>
    </row>
    <row r="61" spans="4:36" ht="12.75" hidden="1" customHeight="1" x14ac:dyDescent="0.25">
      <c r="D61" s="19" t="s">
        <v>83</v>
      </c>
      <c r="F61" s="66">
        <f>SUM(E56:E60)</f>
        <v>0</v>
      </c>
      <c r="G61" s="20">
        <f>SUM(H56:H60)</f>
        <v>0</v>
      </c>
      <c r="H61" s="20"/>
      <c r="I61" s="20"/>
      <c r="J61" s="20">
        <f>SUM(I56:I60)</f>
        <v>0</v>
      </c>
      <c r="K61" s="67">
        <f>SUM(L56:L60)</f>
        <v>0</v>
      </c>
      <c r="L61" s="59"/>
      <c r="M61" s="58"/>
      <c r="N61" s="66">
        <f>SUM(M56:M60)</f>
        <v>0</v>
      </c>
      <c r="O61" s="20">
        <f>SUM(P56:P60)</f>
        <v>0</v>
      </c>
      <c r="P61" s="20"/>
      <c r="Q61" s="20"/>
      <c r="R61" s="20">
        <f>SUM(Q56:Q60)</f>
        <v>0</v>
      </c>
      <c r="S61" s="67">
        <f>SUM(T56:T60)</f>
        <v>0</v>
      </c>
      <c r="T61" s="59"/>
    </row>
    <row r="62" spans="4:36" hidden="1" x14ac:dyDescent="0.25">
      <c r="D62" s="19" t="s">
        <v>30</v>
      </c>
      <c r="E62">
        <f>IF(F61&gt;G61,1,0)</f>
        <v>0</v>
      </c>
      <c r="F62" s="66">
        <f>SUM(F56:F60)-SUM(G56:G60)</f>
        <v>0</v>
      </c>
      <c r="G62" s="20">
        <f>SUM(G56:G60)-SUM(F56:F60)</f>
        <v>0</v>
      </c>
      <c r="H62" s="20">
        <f>IF(G61&gt;F61,1,0)</f>
        <v>0</v>
      </c>
      <c r="I62" s="20">
        <f>IF(J61&gt;K61,1,0)</f>
        <v>0</v>
      </c>
      <c r="J62" s="20">
        <f>SUM(J56:J60)-SUM(K56:K60)</f>
        <v>0</v>
      </c>
      <c r="K62" s="67">
        <f>SUM(K56:K60)-SUM(J56:J60)</f>
        <v>0</v>
      </c>
      <c r="L62" s="59">
        <f>IF(K61&gt;J61,1,0)</f>
        <v>0</v>
      </c>
      <c r="M62" s="58">
        <f>IF(N61&gt;O61,1,0)</f>
        <v>0</v>
      </c>
      <c r="N62" s="66">
        <f>SUM(N56:N60)-SUM(O56:O60)</f>
        <v>0</v>
      </c>
      <c r="O62" s="20">
        <f>SUM(O56:O60)-SUM(N56:N60)</f>
        <v>0</v>
      </c>
      <c r="P62" s="20">
        <f>IF(O61&gt;N61,1,0)</f>
        <v>0</v>
      </c>
      <c r="Q62" s="20">
        <f>IF(R61&gt;S61,1,0)</f>
        <v>0</v>
      </c>
      <c r="R62" s="20">
        <f>SUM(R56:R60)-SUM(S56:S60)</f>
        <v>0</v>
      </c>
      <c r="S62" s="67">
        <f>SUM(S56:S60)-SUM(R56:R60)</f>
        <v>0</v>
      </c>
      <c r="T62" s="59">
        <f>IF(S61&gt;R61,1,0)</f>
        <v>0</v>
      </c>
    </row>
    <row r="63" spans="4:36" ht="13" hidden="1" thickBot="1" x14ac:dyDescent="0.3">
      <c r="F63" s="68" t="s">
        <v>31</v>
      </c>
      <c r="G63" s="69"/>
      <c r="H63" s="35"/>
      <c r="I63" s="35"/>
      <c r="J63" s="70" t="s">
        <v>136</v>
      </c>
      <c r="K63" s="71"/>
      <c r="N63" s="68" t="s">
        <v>138</v>
      </c>
      <c r="O63" s="69"/>
      <c r="P63" s="35"/>
      <c r="Q63" s="35"/>
      <c r="R63" s="70" t="s">
        <v>137</v>
      </c>
      <c r="S63" s="71"/>
    </row>
  </sheetData>
  <mergeCells count="21">
    <mergeCell ref="N53:S53"/>
    <mergeCell ref="B14:D14"/>
    <mergeCell ref="B15:D15"/>
    <mergeCell ref="F17:K17"/>
    <mergeCell ref="N17:S17"/>
    <mergeCell ref="F53:K53"/>
    <mergeCell ref="F41:K41"/>
    <mergeCell ref="N41:S41"/>
    <mergeCell ref="V17:AA17"/>
    <mergeCell ref="AD17:AI17"/>
    <mergeCell ref="R2:S2"/>
    <mergeCell ref="F29:K29"/>
    <mergeCell ref="N29:S29"/>
    <mergeCell ref="U29:AA29"/>
    <mergeCell ref="AC29:AI29"/>
    <mergeCell ref="B8:D8"/>
    <mergeCell ref="B12:D12"/>
    <mergeCell ref="B13:D13"/>
    <mergeCell ref="B9:D9"/>
    <mergeCell ref="B10:D10"/>
    <mergeCell ref="B11:D11"/>
  </mergeCells>
  <phoneticPr fontId="0" type="noConversion"/>
  <pageMargins left="0" right="0" top="0.5" bottom="0.5" header="0.5" footer="0.5"/>
  <pageSetup scale="96" fitToHeight="0" orientation="landscape" horizontalDpi="300" verticalDpi="200" r:id="rId1"/>
  <headerFooter alignWithMargins="0"/>
  <rowBreaks count="1" manualBreakCount="1">
    <brk id="2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I6"/>
  <sheetViews>
    <sheetView zoomScaleNormal="100" workbookViewId="0">
      <selection activeCell="F13" sqref="F13"/>
    </sheetView>
  </sheetViews>
  <sheetFormatPr defaultColWidth="11.453125" defaultRowHeight="12.5" x14ac:dyDescent="0.25"/>
  <cols>
    <col min="1" max="1" width="11.453125" customWidth="1"/>
    <col min="2" max="9" width="18.7265625" customWidth="1"/>
  </cols>
  <sheetData>
    <row r="4" spans="1:9" x14ac:dyDescent="0.25">
      <c r="A4" s="19"/>
      <c r="B4" s="19" t="s">
        <v>0</v>
      </c>
      <c r="C4" s="19" t="s">
        <v>1</v>
      </c>
      <c r="D4" s="19" t="s">
        <v>2</v>
      </c>
      <c r="E4" s="19" t="s">
        <v>3</v>
      </c>
      <c r="F4" s="19" t="s">
        <v>64</v>
      </c>
      <c r="G4" s="19" t="s">
        <v>65</v>
      </c>
      <c r="H4" s="19" t="s">
        <v>111</v>
      </c>
      <c r="I4" s="19" t="s">
        <v>112</v>
      </c>
    </row>
    <row r="5" spans="1:9" ht="18" customHeight="1" x14ac:dyDescent="0.25">
      <c r="A5" s="19" t="s">
        <v>7</v>
      </c>
      <c r="B5" s="19" t="str">
        <f>IF(A!$R$8=1,A!$B$8,IF(A!$R$9=1,A!$B$9,IF(A!$R$10=1,A!$B$10,IF(A!$R$11=1,A!$B$11,IF(A!$R$12=1,A!$B$12,IF(A!$R$13=1,A!$B$13,IF(A!$R$14=1,A!$B$14,IF(A!$R$15=1,A!$B$15," "))))))))</f>
        <v xml:space="preserve"> </v>
      </c>
      <c r="C5" s="19" t="str">
        <f>IF(A!$R$8=2,A!$B$8,IF(A!$R$9=2,A!$B$9,IF(A!$R$10=2,A!$B$10,IF(A!$R$11=2,A!$B$11,IF(A!$R$12=2,A!$B$12,IF(A!$R$13=2,A!$B$13,IF(A!$R$14=2,A!$B$14,IF(A!$R$15=2,A!$B$15," "))))))))</f>
        <v xml:space="preserve"> </v>
      </c>
      <c r="D5" s="19" t="str">
        <f>IF(A!$R$8=3,A!$B$8,IF(A!$R$9=3,A!$B$9,IF(A!$R$10=3,A!$B$10,IF(A!$R$11=3,A!$B$11,IF(A!$R$12=3,A!$B$12,IF(A!$R$13=3,A!$B$13,IF(A!$R$14=3,A!$B$14,IF(A!$R$15=3,A!$B$15," "))))))))</f>
        <v xml:space="preserve"> </v>
      </c>
      <c r="E5" s="19" t="str">
        <f>IF(A!$R$8=4,A!$B$8,IF(A!$R$9=4,A!$B$9,IF(A!$R$10=4,A!$B$10,IF(A!$R$11=4,A!$B$11,IF(A!$R$12=4,A!$B$12,IF(A!$R$13=4,A!$B$13,IF(A!$R$14=4,A!$B$14,IF(A!$R$15=4,A!$B$15," "))))))))</f>
        <v xml:space="preserve"> </v>
      </c>
      <c r="F5" s="19" t="str">
        <f>IF(A!$R$8=5,A!$B$8,IF(A!$R$9=5,A!$B$9,IF(A!$R$10=5,A!$B$10,IF(A!$R$11=5,A!$B$11,IF(A!$R$12=5,A!$B$12,IF(A!$R$13=5,A!$B$13,IF(A!$R$14=5,A!$B$14,IF(A!$R$15=5,A!$B$15," "))))))))</f>
        <v xml:space="preserve"> </v>
      </c>
      <c r="G5" s="19" t="str">
        <f>IF(A!$R$8=6,A!$B$8,IF(A!$R$9=6,A!$B$9,IF(A!$R$10=6,A!$B$10,IF(A!$R$11=6,A!$B$11,IF(A!$R$12=6,A!$B$12,IF(A!$R$13=6,A!$B$13,IF(A!$R$14=6,A!$B$14,IF(A!$R$15=6,A!$B$15," "))))))))</f>
        <v xml:space="preserve"> </v>
      </c>
      <c r="H5" s="19" t="str">
        <f>IF(A!$R$8=7,A!$B$8,IF(A!$R$9=7,A!$B$9,IF(A!$R$10=7,A!$B$10,IF(A!$R$11=7,A!$B$11,IF(A!$R$12=7,A!$B$12,IF(A!$R$13=7,A!$B$13,IF(A!$R$14=7,A!$B$14,IF(A!$R$15=7,A!$B$15," "))))))))</f>
        <v xml:space="preserve"> </v>
      </c>
      <c r="I5" s="19" t="str">
        <f>IF(A!$R$8=8,A!$B$8,IF(A!$R$9=8,A!$B$9,IF(A!$R$10=8,A!$B$10,IF(A!$R$11=8,A!$B$11,IF(A!$R$12=8,A!$B$12,IF(A!$R$13=8,A!$B$13,IF(A!$R$14=8,A!$B$14,IF(A!$R$15=8,A!$B$15," "))))))))</f>
        <v xml:space="preserve"> </v>
      </c>
    </row>
    <row r="6" spans="1:9" ht="18" customHeight="1" x14ac:dyDescent="0.25"/>
  </sheetData>
  <phoneticPr fontId="0" type="noConversion"/>
  <printOptions gridLines="1"/>
  <pageMargins left="0.75" right="0.56944444444444398" top="1" bottom="1" header="0.5" footer="0.5"/>
  <pageSetup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B25"/>
  <sheetViews>
    <sheetView showZeros="0" workbookViewId="0">
      <selection activeCell="N36" sqref="N36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4" t="str">
        <f>Info!$A$1</f>
        <v>Tournament Name Goes Here</v>
      </c>
    </row>
    <row r="2" spans="1:27" ht="22.5" x14ac:dyDescent="0.45">
      <c r="B2" s="24"/>
      <c r="J2" t="s">
        <v>14</v>
      </c>
      <c r="K2" s="23" t="str">
        <f>Info!$A$2</f>
        <v>Date 1</v>
      </c>
      <c r="O2" s="3" t="s">
        <v>13</v>
      </c>
      <c r="R2" s="4" t="s">
        <v>60</v>
      </c>
    </row>
    <row r="3" spans="1:27" ht="15.5" x14ac:dyDescent="0.35">
      <c r="J3" t="s">
        <v>15</v>
      </c>
      <c r="K3" s="4" t="str">
        <f>VLOOKUP($R$3,Info,3,FALSE)</f>
        <v>Age/Division</v>
      </c>
      <c r="O3" s="3" t="s">
        <v>16</v>
      </c>
      <c r="R3" s="2">
        <f>A!$R$3</f>
        <v>1</v>
      </c>
    </row>
    <row r="7" spans="1:27" x14ac:dyDescent="0.25">
      <c r="F7" s="5" t="s">
        <v>17</v>
      </c>
      <c r="G7" s="6"/>
      <c r="H7" s="7"/>
      <c r="I7" s="7"/>
      <c r="J7" s="5" t="s">
        <v>76</v>
      </c>
      <c r="K7" s="6"/>
      <c r="L7" s="7"/>
      <c r="M7" s="7"/>
      <c r="N7" s="8" t="s">
        <v>82</v>
      </c>
      <c r="O7" s="8" t="s">
        <v>19</v>
      </c>
      <c r="P7" s="9"/>
      <c r="Q7" s="9"/>
      <c r="R7" s="8" t="s">
        <v>20</v>
      </c>
    </row>
    <row r="8" spans="1:27" x14ac:dyDescent="0.25">
      <c r="B8" s="25" t="s">
        <v>21</v>
      </c>
      <c r="C8" s="11"/>
      <c r="D8" s="12"/>
      <c r="F8" s="13" t="s">
        <v>22</v>
      </c>
      <c r="G8" s="13" t="s">
        <v>23</v>
      </c>
      <c r="H8" s="14"/>
      <c r="I8" s="14"/>
      <c r="J8" s="13" t="s">
        <v>22</v>
      </c>
      <c r="K8" s="13" t="s">
        <v>23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26" t="str">
        <f>Info2!$B$5</f>
        <v xml:space="preserve"> </v>
      </c>
      <c r="D9" s="18"/>
      <c r="F9" s="20">
        <f>SUM(E24,M24,Y24)</f>
        <v>0</v>
      </c>
      <c r="G9" s="20">
        <f>SUM(H24,P24,AB24)</f>
        <v>0</v>
      </c>
      <c r="H9" s="20"/>
      <c r="I9" s="20"/>
      <c r="J9" s="20">
        <f>SUM(F23,N23,Z23)</f>
        <v>0</v>
      </c>
      <c r="K9" s="20">
        <f>SUM(G23,O23,AA23)</f>
        <v>0</v>
      </c>
      <c r="L9" s="20"/>
      <c r="M9" s="20"/>
      <c r="N9" s="29" t="e">
        <f>(J9/(J9+K9))</f>
        <v>#DIV/0!</v>
      </c>
      <c r="O9" s="20">
        <f>SUM(F24,N24,Z24)</f>
        <v>0</v>
      </c>
      <c r="P9" s="20"/>
      <c r="Q9" s="20"/>
      <c r="R9" s="20"/>
      <c r="V9" t="s">
        <v>36</v>
      </c>
    </row>
    <row r="10" spans="1:27" ht="18" customHeight="1" x14ac:dyDescent="0.25">
      <c r="A10">
        <v>2</v>
      </c>
      <c r="B10" s="26">
        <f>Info2!$C$6</f>
        <v>0</v>
      </c>
      <c r="C10" s="17"/>
      <c r="D10" s="18"/>
      <c r="F10" s="20">
        <f>SUM(I24,Q24,AB24)</f>
        <v>0</v>
      </c>
      <c r="G10" s="20">
        <f>SUM(L24,T24,Y24)</f>
        <v>0</v>
      </c>
      <c r="H10" s="20"/>
      <c r="I10" s="20"/>
      <c r="J10" s="20">
        <f>SUM(J23,R23,AA23)</f>
        <v>0</v>
      </c>
      <c r="K10" s="20">
        <f>SUM(K23,S23,Z23)</f>
        <v>0</v>
      </c>
      <c r="L10" s="20"/>
      <c r="M10" s="20"/>
      <c r="N10" s="29" t="e">
        <f>(J10/(J10+K10))</f>
        <v>#DIV/0!</v>
      </c>
      <c r="O10" s="20">
        <f>SUM(J24,R24,AA24)</f>
        <v>0</v>
      </c>
      <c r="P10" s="20"/>
      <c r="Q10" s="20"/>
      <c r="R10" s="20"/>
    </row>
    <row r="11" spans="1:27" ht="18" customHeight="1" x14ac:dyDescent="0.25">
      <c r="A11">
        <v>3</v>
      </c>
      <c r="B11" s="26">
        <f>Info2!$D$6</f>
        <v>0</v>
      </c>
      <c r="C11" s="17"/>
      <c r="D11" s="18"/>
      <c r="F11" s="20">
        <f>SUM(H24,T24,U24)</f>
        <v>0</v>
      </c>
      <c r="G11" s="20">
        <f>SUM(E24,Q24,X24)</f>
        <v>0</v>
      </c>
      <c r="H11" s="20"/>
      <c r="I11" s="20"/>
      <c r="J11" s="20">
        <f>SUM(G23,S23,V23)</f>
        <v>0</v>
      </c>
      <c r="K11" s="20">
        <f>SUM(F23,R23,W23)</f>
        <v>0</v>
      </c>
      <c r="L11" s="20"/>
      <c r="M11" s="20"/>
      <c r="N11" s="29" t="e">
        <f>(J11/(J11+K11))</f>
        <v>#DIV/0!</v>
      </c>
      <c r="O11" s="20">
        <f>SUM(G24,S24,V24)</f>
        <v>0</v>
      </c>
      <c r="P11" s="20"/>
      <c r="Q11" s="20"/>
      <c r="R11" s="20"/>
    </row>
    <row r="12" spans="1:27" ht="18" customHeight="1" x14ac:dyDescent="0.25">
      <c r="A12">
        <v>4</v>
      </c>
      <c r="B12" s="26" t="str">
        <f>Info2!$E$5</f>
        <v xml:space="preserve"> </v>
      </c>
      <c r="C12" s="17"/>
      <c r="D12" s="18"/>
      <c r="F12" s="20">
        <f>SUM(L24,P24,X24)</f>
        <v>0</v>
      </c>
      <c r="G12" s="20">
        <f>SUM(I24,M24,U24)</f>
        <v>0</v>
      </c>
      <c r="H12" s="20"/>
      <c r="I12" s="20"/>
      <c r="J12" s="20">
        <f>SUM(K23,O23,W23)</f>
        <v>0</v>
      </c>
      <c r="K12" s="20">
        <f>SUM(J23,N23,V23)</f>
        <v>0</v>
      </c>
      <c r="L12" s="20"/>
      <c r="M12" s="20"/>
      <c r="N12" s="29" t="e">
        <f>(J12/(J12+K12))</f>
        <v>#DIV/0!</v>
      </c>
      <c r="O12" s="20">
        <f>SUM(K24,O24,W24)</f>
        <v>0</v>
      </c>
      <c r="P12" s="20"/>
      <c r="Q12" s="20"/>
      <c r="R12" s="20"/>
    </row>
    <row r="15" spans="1:27" x14ac:dyDescent="0.25">
      <c r="N15" s="1"/>
    </row>
    <row r="16" spans="1:27" x14ac:dyDescent="0.25">
      <c r="F16" s="5" t="s">
        <v>24</v>
      </c>
      <c r="G16" s="6"/>
      <c r="H16" s="7"/>
      <c r="I16" s="7"/>
      <c r="J16" s="5" t="s">
        <v>25</v>
      </c>
      <c r="K16" s="6"/>
      <c r="L16" s="7"/>
      <c r="M16" s="7"/>
      <c r="N16" s="5" t="s">
        <v>26</v>
      </c>
      <c r="O16" s="6"/>
      <c r="P16" s="7"/>
      <c r="Q16" s="7"/>
      <c r="R16" s="5" t="s">
        <v>27</v>
      </c>
      <c r="S16" s="6"/>
      <c r="T16" s="7"/>
      <c r="U16" s="7"/>
      <c r="V16" s="5" t="s">
        <v>28</v>
      </c>
      <c r="W16" s="6"/>
      <c r="X16" s="7"/>
      <c r="Y16" s="7"/>
      <c r="Z16" s="5" t="s">
        <v>29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77</v>
      </c>
      <c r="E18">
        <f>IF(F18&gt;G18,1,0)</f>
        <v>0</v>
      </c>
      <c r="F18" s="20"/>
      <c r="G18" s="20"/>
      <c r="H18" s="20">
        <f>IF(G18&gt;F18,1,0)</f>
        <v>0</v>
      </c>
      <c r="I18" s="20">
        <f>IF(J18&gt;K18,1,0)</f>
        <v>0</v>
      </c>
      <c r="J18" s="20"/>
      <c r="K18" s="20"/>
      <c r="L18" s="20">
        <f>IF(K18&gt;J18,1,0)</f>
        <v>0</v>
      </c>
      <c r="M18" s="20">
        <f>IF(N18&gt;O18,1,0)</f>
        <v>0</v>
      </c>
      <c r="N18" s="20"/>
      <c r="O18" s="20"/>
      <c r="P18" s="20">
        <f>IF(O18&gt;N18,1,0)</f>
        <v>0</v>
      </c>
      <c r="Q18" s="20">
        <f>IF(R18&gt;S18,1,0)</f>
        <v>0</v>
      </c>
      <c r="R18" s="20"/>
      <c r="S18" s="20"/>
      <c r="T18" s="20">
        <f>IF(S18&gt;R18,1,0)</f>
        <v>0</v>
      </c>
      <c r="U18" s="20">
        <f>IF(V18&gt;W18,1,0)</f>
        <v>0</v>
      </c>
      <c r="V18" s="20"/>
      <c r="W18" s="20"/>
      <c r="X18" s="20">
        <f>IF(W18&gt;V18,1,0)</f>
        <v>0</v>
      </c>
      <c r="Y18" s="20">
        <f>IF(Z18&gt;AA18,1,0)</f>
        <v>0</v>
      </c>
      <c r="Z18" s="20"/>
      <c r="AA18" s="20"/>
      <c r="AB18">
        <f>IF(AA18&gt;Z18,1,0)</f>
        <v>0</v>
      </c>
    </row>
    <row r="19" spans="4:28" ht="18" customHeight="1" x14ac:dyDescent="0.25">
      <c r="D19" s="9" t="s">
        <v>78</v>
      </c>
      <c r="E19">
        <f>IF(F19&gt;G19,1,0)</f>
        <v>0</v>
      </c>
      <c r="F19" s="20"/>
      <c r="G19" s="20"/>
      <c r="H19" s="20">
        <f>IF(G19&gt;F19,1,0)</f>
        <v>0</v>
      </c>
      <c r="I19" s="20">
        <f>IF(J19&gt;K19,1,0)</f>
        <v>0</v>
      </c>
      <c r="J19" s="20"/>
      <c r="K19" s="20"/>
      <c r="L19" s="20">
        <f>IF(K19&gt;J19,1,0)</f>
        <v>0</v>
      </c>
      <c r="M19" s="20">
        <f>IF(N19&gt;O19,1,0)</f>
        <v>0</v>
      </c>
      <c r="N19" s="20"/>
      <c r="O19" s="20"/>
      <c r="P19" s="20">
        <f>IF(O19&gt;N19,1,0)</f>
        <v>0</v>
      </c>
      <c r="Q19" s="20">
        <f>IF(R19&gt;S19,1,0)</f>
        <v>0</v>
      </c>
      <c r="R19" s="20"/>
      <c r="S19" s="20"/>
      <c r="T19" s="20">
        <f>IF(S19&gt;R19,1,0)</f>
        <v>0</v>
      </c>
      <c r="U19" s="20">
        <f>IF(V19&gt;W19,1,0)</f>
        <v>0</v>
      </c>
      <c r="V19" s="20"/>
      <c r="W19" s="20"/>
      <c r="X19" s="20">
        <f>IF(W19&gt;V19,1,0)</f>
        <v>0</v>
      </c>
      <c r="Y19" s="20">
        <f>IF(Z19&gt;AA19,1,0)</f>
        <v>0</v>
      </c>
      <c r="Z19" s="20"/>
      <c r="AA19" s="20"/>
      <c r="AB19">
        <f>IF(AA19&gt;Z19,1,0)</f>
        <v>0</v>
      </c>
    </row>
    <row r="20" spans="4:28" ht="18" customHeight="1" x14ac:dyDescent="0.25">
      <c r="D20" s="9" t="s">
        <v>79</v>
      </c>
      <c r="E20">
        <f>IF(F20&gt;G20,1,0)</f>
        <v>0</v>
      </c>
      <c r="F20" s="20"/>
      <c r="G20" s="20"/>
      <c r="H20" s="20">
        <f>IF(G20&gt;F20,1,0)</f>
        <v>0</v>
      </c>
      <c r="I20" s="20">
        <f>IF(J20&gt;K20,1,0)</f>
        <v>0</v>
      </c>
      <c r="J20" s="20"/>
      <c r="K20" s="20"/>
      <c r="L20" s="20">
        <f>IF(K20&gt;J20,1,0)</f>
        <v>0</v>
      </c>
      <c r="M20" s="20">
        <f>IF(N20&gt;O20,1,0)</f>
        <v>0</v>
      </c>
      <c r="N20" s="20"/>
      <c r="O20" s="20"/>
      <c r="P20" s="20">
        <f>IF(O20&gt;N20,1,0)</f>
        <v>0</v>
      </c>
      <c r="Q20" s="20">
        <f>IF(R20&gt;S20,1,0)</f>
        <v>0</v>
      </c>
      <c r="R20" s="20"/>
      <c r="S20" s="20"/>
      <c r="T20" s="20">
        <f>IF(S20&gt;R20,1,0)</f>
        <v>0</v>
      </c>
      <c r="U20" s="20">
        <f>IF(V20&gt;W20,1,0)</f>
        <v>0</v>
      </c>
      <c r="V20" s="20"/>
      <c r="W20" s="20"/>
      <c r="X20" s="20">
        <f>IF(W20&gt;V20,1,0)</f>
        <v>0</v>
      </c>
      <c r="Y20" s="20">
        <f>IF(Z20&gt;AA20,1,0)</f>
        <v>0</v>
      </c>
      <c r="Z20" s="20"/>
      <c r="AA20" s="20"/>
      <c r="AB20">
        <f>IF(AA20&gt;Z20,1,0)</f>
        <v>0</v>
      </c>
    </row>
    <row r="21" spans="4:28" ht="18" customHeight="1" x14ac:dyDescent="0.25">
      <c r="D21" s="9" t="s">
        <v>80</v>
      </c>
      <c r="E21">
        <f>IF(F21&gt;G21,1,0)</f>
        <v>0</v>
      </c>
      <c r="F21" s="20"/>
      <c r="G21" s="20"/>
      <c r="H21" s="20">
        <f>IF(G21&gt;F21,1,0)</f>
        <v>0</v>
      </c>
      <c r="I21" s="20">
        <f>IF(J21&gt;K21,1,0)</f>
        <v>0</v>
      </c>
      <c r="J21" s="20"/>
      <c r="K21" s="20"/>
      <c r="L21" s="20">
        <f>IF(K21&gt;J21,1,0)</f>
        <v>0</v>
      </c>
      <c r="M21" s="20">
        <f>IF(N21&gt;O21,1,0)</f>
        <v>0</v>
      </c>
      <c r="N21" s="20"/>
      <c r="O21" s="20"/>
      <c r="P21" s="20">
        <f>IF(O21&gt;N21,1,0)</f>
        <v>0</v>
      </c>
      <c r="Q21" s="20">
        <f>IF(R21&gt;S21,1,0)</f>
        <v>0</v>
      </c>
      <c r="R21" s="20"/>
      <c r="S21" s="20"/>
      <c r="T21" s="20">
        <f>IF(S21&gt;R21,1,0)</f>
        <v>0</v>
      </c>
      <c r="U21" s="20">
        <f>IF(V21&gt;W21,1,0)</f>
        <v>0</v>
      </c>
      <c r="V21" s="20"/>
      <c r="W21" s="20"/>
      <c r="X21" s="20">
        <f>IF(W21&gt;V21,1,0)</f>
        <v>0</v>
      </c>
      <c r="Y21" s="20">
        <f>IF(Z21&gt;AA21,1,0)</f>
        <v>0</v>
      </c>
      <c r="Z21" s="20"/>
      <c r="AA21" s="20"/>
      <c r="AB21">
        <f>IF(AA21&gt;Z21,1,0)</f>
        <v>0</v>
      </c>
    </row>
    <row r="22" spans="4:28" ht="18" customHeight="1" x14ac:dyDescent="0.25">
      <c r="D22" s="9" t="s">
        <v>81</v>
      </c>
      <c r="E22">
        <f>IF(F22&gt;G22,1,0)</f>
        <v>0</v>
      </c>
      <c r="F22" s="20"/>
      <c r="G22" s="20"/>
      <c r="H22" s="20">
        <f>IF(G22&gt;F22,1,0)</f>
        <v>0</v>
      </c>
      <c r="I22" s="20">
        <f>IF(J22&gt;K22,1,0)</f>
        <v>0</v>
      </c>
      <c r="J22" s="20"/>
      <c r="K22" s="20"/>
      <c r="L22" s="20">
        <f>IF(K22&gt;J22,1,0)</f>
        <v>0</v>
      </c>
      <c r="M22" s="20">
        <f>IF(N22&gt;O22,1,0)</f>
        <v>0</v>
      </c>
      <c r="N22" s="20"/>
      <c r="O22" s="20"/>
      <c r="P22" s="20">
        <f>IF(O22&gt;N22,1,0)</f>
        <v>0</v>
      </c>
      <c r="Q22" s="20">
        <f>IF(R22&gt;S22,1,0)</f>
        <v>0</v>
      </c>
      <c r="R22" s="20"/>
      <c r="S22" s="20"/>
      <c r="T22" s="20">
        <f>IF(S22&gt;R22,1,0)</f>
        <v>0</v>
      </c>
      <c r="U22" s="20">
        <f>IF(V22&gt;W22,1,0)</f>
        <v>0</v>
      </c>
      <c r="V22" s="20"/>
      <c r="W22" s="20"/>
      <c r="X22" s="20">
        <f>IF(W22&gt;V22,1,0)</f>
        <v>0</v>
      </c>
      <c r="Y22" s="20">
        <f>IF(Z22&gt;AA22,1,0)</f>
        <v>0</v>
      </c>
      <c r="Z22" s="20"/>
      <c r="AA22" s="20"/>
      <c r="AB22">
        <f>IF(AA22&gt;Z22,1,0)</f>
        <v>0</v>
      </c>
    </row>
    <row r="23" spans="4:28" ht="18" customHeight="1" x14ac:dyDescent="0.25">
      <c r="D23" s="9" t="s">
        <v>83</v>
      </c>
      <c r="F23" s="20">
        <f>SUM(E18:E22)</f>
        <v>0</v>
      </c>
      <c r="G23" s="20">
        <f>SUM(H18:H22)</f>
        <v>0</v>
      </c>
      <c r="H23" s="20"/>
      <c r="I23" s="20"/>
      <c r="J23" s="20">
        <f>SUM(I18:I22)</f>
        <v>0</v>
      </c>
      <c r="K23" s="20">
        <f>SUM(L18:L22)</f>
        <v>0</v>
      </c>
      <c r="L23" s="20"/>
      <c r="M23" s="20"/>
      <c r="N23" s="20">
        <f>SUM(M18:M22)</f>
        <v>0</v>
      </c>
      <c r="O23" s="20">
        <f>SUM(P18:P22)</f>
        <v>0</v>
      </c>
      <c r="P23" s="20"/>
      <c r="Q23" s="20"/>
      <c r="R23" s="20">
        <f>SUM(Q18:Q22)</f>
        <v>0</v>
      </c>
      <c r="S23" s="20">
        <f>SUM(T18:T22)</f>
        <v>0</v>
      </c>
      <c r="T23" s="20"/>
      <c r="U23" s="20"/>
      <c r="V23" s="20">
        <f>SUM(U18:U22)</f>
        <v>0</v>
      </c>
      <c r="W23" s="20">
        <f>SUM(X18:X22)</f>
        <v>0</v>
      </c>
      <c r="X23" s="20"/>
      <c r="Y23" s="20"/>
      <c r="Z23" s="20">
        <f>SUM(Y18:Y22)</f>
        <v>0</v>
      </c>
      <c r="AA23" s="20">
        <f>SUM(AB18:AB22)</f>
        <v>0</v>
      </c>
    </row>
    <row r="24" spans="4:28" ht="18" customHeight="1" x14ac:dyDescent="0.25">
      <c r="D24" s="9" t="s">
        <v>30</v>
      </c>
      <c r="E24">
        <f>IF(F23&gt;G23,1,0)</f>
        <v>0</v>
      </c>
      <c r="F24" s="20">
        <f>SUM(F18:F22)-SUM(G18:G22)</f>
        <v>0</v>
      </c>
      <c r="G24" s="20">
        <f>SUM(G18:G22)-SUM(F18:F22)</f>
        <v>0</v>
      </c>
      <c r="H24" s="20">
        <f>IF(G23&gt;F23,1,0)</f>
        <v>0</v>
      </c>
      <c r="I24" s="20">
        <f>IF(J23&gt;K23,1,0)</f>
        <v>0</v>
      </c>
      <c r="J24" s="20">
        <f>SUM(J18:J22)-SUM(K18:K22)</f>
        <v>0</v>
      </c>
      <c r="K24" s="20">
        <f>SUM(K18:K22)-SUM(J18:J22)</f>
        <v>0</v>
      </c>
      <c r="L24" s="20">
        <f>IF(K23&gt;J23,1,0)</f>
        <v>0</v>
      </c>
      <c r="M24" s="20">
        <f>IF(N23&gt;O23,1,0)</f>
        <v>0</v>
      </c>
      <c r="N24" s="20">
        <f>SUM(N18:N22)-SUM(O18:O22)</f>
        <v>0</v>
      </c>
      <c r="O24" s="20">
        <f>SUM(O18:O22)-SUM(N18:N22)</f>
        <v>0</v>
      </c>
      <c r="P24" s="20">
        <f>IF(O23&gt;N23,1,0)</f>
        <v>0</v>
      </c>
      <c r="Q24" s="20">
        <f>IF(R23&gt;S23,1,0)</f>
        <v>0</v>
      </c>
      <c r="R24" s="20">
        <f>SUM(R18:R22)-SUM(S18:S22)</f>
        <v>0</v>
      </c>
      <c r="S24" s="20">
        <f>SUM(S18:S22)-SUM(R18:R22)</f>
        <v>0</v>
      </c>
      <c r="T24" s="20">
        <f>IF(S23&gt;R23,1,0)</f>
        <v>0</v>
      </c>
      <c r="U24" s="20">
        <f>IF(V23&gt;W23,1,0)</f>
        <v>0</v>
      </c>
      <c r="V24" s="20">
        <f>SUM(V18:V22)-SUM(W18:W22)</f>
        <v>0</v>
      </c>
      <c r="W24" s="20">
        <f>SUM(W18:W22)-SUM(V18:V22)</f>
        <v>0</v>
      </c>
      <c r="X24" s="20">
        <f>IF(W23&gt;V23,1,0)</f>
        <v>0</v>
      </c>
      <c r="Y24" s="20">
        <f>IF(Z23&gt;AA23,1,0)</f>
        <v>0</v>
      </c>
      <c r="Z24" s="20">
        <f>SUM(Z18:Z22)-SUM(AA18:AA22)</f>
        <v>0</v>
      </c>
      <c r="AA24" s="20">
        <f>SUM(AA18:AA22)-SUM(Z18:Z22)</f>
        <v>0</v>
      </c>
      <c r="AB24">
        <f>IF(AA23&gt;Z23,1,0)</f>
        <v>0</v>
      </c>
    </row>
    <row r="25" spans="4:28" x14ac:dyDescent="0.25">
      <c r="F25" s="10" t="s">
        <v>31</v>
      </c>
      <c r="G25" s="12"/>
      <c r="H25" s="7"/>
      <c r="I25" s="7"/>
      <c r="J25" s="10" t="s">
        <v>32</v>
      </c>
      <c r="K25" s="12"/>
      <c r="L25" s="7"/>
      <c r="M25" s="7"/>
      <c r="N25" s="10" t="s">
        <v>33</v>
      </c>
      <c r="O25" s="12"/>
      <c r="P25" s="7"/>
      <c r="Q25" s="7"/>
      <c r="R25" s="10" t="s">
        <v>34</v>
      </c>
      <c r="S25" s="12"/>
      <c r="T25" s="7"/>
      <c r="U25" s="7"/>
      <c r="V25" s="10" t="s">
        <v>31</v>
      </c>
      <c r="W25" s="12"/>
      <c r="X25" s="7"/>
      <c r="Y25" s="7"/>
      <c r="Z25" s="10" t="s">
        <v>35</v>
      </c>
      <c r="AA25" s="12"/>
    </row>
  </sheetData>
  <phoneticPr fontId="0" type="noConversion"/>
  <pageMargins left="0.75" right="0.75" top="1" bottom="1" header="0.5" footer="0.5"/>
  <pageSetup orientation="landscape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B25"/>
  <sheetViews>
    <sheetView showZeros="0" workbookViewId="0">
      <selection activeCell="AD19" sqref="AD19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4" t="str">
        <f>Info!$A$1</f>
        <v>Tournament Name Goes Here</v>
      </c>
    </row>
    <row r="2" spans="1:27" ht="21" customHeight="1" x14ac:dyDescent="0.45">
      <c r="B2" s="24"/>
      <c r="J2" t="s">
        <v>14</v>
      </c>
      <c r="K2" s="23" t="str">
        <f>Info!$A$2</f>
        <v>Date 1</v>
      </c>
      <c r="O2" s="3" t="s">
        <v>13</v>
      </c>
      <c r="R2" s="4" t="s">
        <v>61</v>
      </c>
    </row>
    <row r="3" spans="1:27" ht="15.5" x14ac:dyDescent="0.35">
      <c r="J3" t="s">
        <v>15</v>
      </c>
      <c r="K3" s="4">
        <f>VLOOKUP($R$3,Info,3,FALSE)</f>
        <v>0</v>
      </c>
      <c r="O3" s="3" t="s">
        <v>16</v>
      </c>
      <c r="R3" s="2">
        <v>2</v>
      </c>
    </row>
    <row r="7" spans="1:27" x14ac:dyDescent="0.25">
      <c r="F7" s="5" t="s">
        <v>17</v>
      </c>
      <c r="G7" s="6"/>
      <c r="H7" s="7"/>
      <c r="I7" s="7"/>
      <c r="J7" s="5" t="s">
        <v>76</v>
      </c>
      <c r="K7" s="6"/>
      <c r="L7" s="7"/>
      <c r="M7" s="7"/>
      <c r="N7" s="8" t="s">
        <v>82</v>
      </c>
      <c r="O7" s="8" t="s">
        <v>19</v>
      </c>
      <c r="P7" s="9"/>
      <c r="Q7" s="9"/>
      <c r="R7" s="8" t="s">
        <v>20</v>
      </c>
    </row>
    <row r="8" spans="1:27" x14ac:dyDescent="0.25">
      <c r="B8" s="25" t="s">
        <v>21</v>
      </c>
      <c r="C8" s="11"/>
      <c r="D8" s="12"/>
      <c r="F8" s="13" t="s">
        <v>22</v>
      </c>
      <c r="G8" s="13" t="s">
        <v>23</v>
      </c>
      <c r="H8" s="14"/>
      <c r="I8" s="14"/>
      <c r="J8" s="13" t="s">
        <v>22</v>
      </c>
      <c r="K8" s="13" t="s">
        <v>23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26">
        <f>Info2!$B$6</f>
        <v>0</v>
      </c>
      <c r="D9" s="18"/>
      <c r="F9" s="20">
        <f>SUM(E24,M24,Y24)</f>
        <v>0</v>
      </c>
      <c r="G9" s="20">
        <f>SUM(H24,P24,AB24)</f>
        <v>0</v>
      </c>
      <c r="H9" s="20"/>
      <c r="I9" s="20"/>
      <c r="J9" s="20">
        <f>SUM(F23,N23,Z23)</f>
        <v>0</v>
      </c>
      <c r="K9" s="20">
        <f>SUM(G23,O23,AA23)</f>
        <v>0</v>
      </c>
      <c r="L9" s="20"/>
      <c r="M9" s="20"/>
      <c r="N9" s="29" t="e">
        <f>(J9/(J9+K9))</f>
        <v>#DIV/0!</v>
      </c>
      <c r="O9" s="20">
        <f>SUM(F24,N24,Z24)</f>
        <v>0</v>
      </c>
      <c r="P9" s="20"/>
      <c r="Q9" s="20"/>
      <c r="R9" s="20"/>
      <c r="V9" t="s">
        <v>36</v>
      </c>
    </row>
    <row r="10" spans="1:27" ht="18" customHeight="1" x14ac:dyDescent="0.25">
      <c r="A10">
        <v>2</v>
      </c>
      <c r="B10" s="26" t="str">
        <f>Info2!$C$5</f>
        <v xml:space="preserve"> </v>
      </c>
      <c r="C10" s="17"/>
      <c r="D10" s="18"/>
      <c r="F10" s="20">
        <f>SUM(I24,Q24,AB24)</f>
        <v>0</v>
      </c>
      <c r="G10" s="20">
        <f>SUM(L24,T24,Y24)</f>
        <v>0</v>
      </c>
      <c r="H10" s="20"/>
      <c r="I10" s="20"/>
      <c r="J10" s="20">
        <f>SUM(J23,R23,AA23)</f>
        <v>0</v>
      </c>
      <c r="K10" s="20">
        <f>SUM(K23,S23,Z23)</f>
        <v>0</v>
      </c>
      <c r="L10" s="20"/>
      <c r="M10" s="20"/>
      <c r="N10" s="29" t="e">
        <f>(J10/(J10+K10))</f>
        <v>#DIV/0!</v>
      </c>
      <c r="O10" s="20">
        <f>SUM(J24,R24,AA24)</f>
        <v>0</v>
      </c>
      <c r="P10" s="20"/>
      <c r="Q10" s="20"/>
      <c r="R10" s="20"/>
    </row>
    <row r="11" spans="1:27" ht="18" customHeight="1" x14ac:dyDescent="0.25">
      <c r="A11">
        <v>3</v>
      </c>
      <c r="B11" s="26" t="str">
        <f>Info2!$D$5</f>
        <v xml:space="preserve"> </v>
      </c>
      <c r="C11" s="17"/>
      <c r="D11" s="18"/>
      <c r="F11" s="20">
        <f>SUM(H24,T24,U24)</f>
        <v>0</v>
      </c>
      <c r="G11" s="20">
        <f>SUM(E24,Q24,X24)</f>
        <v>0</v>
      </c>
      <c r="H11" s="20"/>
      <c r="I11" s="20"/>
      <c r="J11" s="20">
        <f>SUM(G23,S23,V23)</f>
        <v>0</v>
      </c>
      <c r="K11" s="20">
        <f>SUM(F23,R23,W23)</f>
        <v>0</v>
      </c>
      <c r="L11" s="20"/>
      <c r="M11" s="20"/>
      <c r="N11" s="29" t="e">
        <f>(J11/(J11+K11))</f>
        <v>#DIV/0!</v>
      </c>
      <c r="O11" s="20">
        <f>SUM(G24,S24,V24)</f>
        <v>0</v>
      </c>
      <c r="P11" s="20"/>
      <c r="Q11" s="20"/>
      <c r="R11" s="20"/>
    </row>
    <row r="12" spans="1:27" ht="18" customHeight="1" x14ac:dyDescent="0.25">
      <c r="A12">
        <v>4</v>
      </c>
      <c r="B12" s="26">
        <f>Info2!$E$6</f>
        <v>0</v>
      </c>
      <c r="C12" s="17"/>
      <c r="D12" s="18"/>
      <c r="F12" s="20">
        <f>SUM(L24,P24,X24)</f>
        <v>0</v>
      </c>
      <c r="G12" s="20">
        <f>SUM(I24,M24,U24)</f>
        <v>0</v>
      </c>
      <c r="H12" s="20"/>
      <c r="I12" s="20"/>
      <c r="J12" s="20">
        <f>SUM(K23,O23,W23)</f>
        <v>0</v>
      </c>
      <c r="K12" s="20">
        <f>SUM(J23,N23,V23)</f>
        <v>0</v>
      </c>
      <c r="L12" s="20"/>
      <c r="M12" s="20"/>
      <c r="N12" s="29" t="e">
        <f>(J12/(J12+K12))</f>
        <v>#DIV/0!</v>
      </c>
      <c r="O12" s="20">
        <f>SUM(K24,O24,W24)</f>
        <v>0</v>
      </c>
      <c r="P12" s="20"/>
      <c r="Q12" s="20"/>
      <c r="R12" s="20"/>
    </row>
    <row r="15" spans="1:27" x14ac:dyDescent="0.25">
      <c r="N15" s="1"/>
    </row>
    <row r="16" spans="1:27" x14ac:dyDescent="0.25">
      <c r="F16" s="5" t="s">
        <v>24</v>
      </c>
      <c r="G16" s="6"/>
      <c r="H16" s="7"/>
      <c r="I16" s="7"/>
      <c r="J16" s="5" t="s">
        <v>25</v>
      </c>
      <c r="K16" s="6"/>
      <c r="L16" s="7"/>
      <c r="M16" s="7"/>
      <c r="N16" s="5" t="s">
        <v>26</v>
      </c>
      <c r="O16" s="6"/>
      <c r="P16" s="7"/>
      <c r="Q16" s="7"/>
      <c r="R16" s="5" t="s">
        <v>27</v>
      </c>
      <c r="S16" s="6"/>
      <c r="T16" s="7"/>
      <c r="U16" s="7"/>
      <c r="V16" s="5" t="s">
        <v>28</v>
      </c>
      <c r="W16" s="6"/>
      <c r="X16" s="7"/>
      <c r="Y16" s="7"/>
      <c r="Z16" s="5" t="s">
        <v>29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77</v>
      </c>
      <c r="E18">
        <f>IF(F18&gt;G18,1,0)</f>
        <v>0</v>
      </c>
      <c r="F18" s="20"/>
      <c r="G18" s="20"/>
      <c r="H18" s="20">
        <f>IF(G18&gt;F18,1,0)</f>
        <v>0</v>
      </c>
      <c r="I18" s="20">
        <f>IF(J18&gt;K18,1,0)</f>
        <v>0</v>
      </c>
      <c r="J18" s="20"/>
      <c r="K18" s="20"/>
      <c r="L18" s="20">
        <f>IF(K18&gt;J18,1,0)</f>
        <v>0</v>
      </c>
      <c r="M18" s="20">
        <f>IF(N18&gt;O18,1,0)</f>
        <v>0</v>
      </c>
      <c r="N18" s="20"/>
      <c r="O18" s="20"/>
      <c r="P18" s="20">
        <f>IF(O18&gt;N18,1,0)</f>
        <v>0</v>
      </c>
      <c r="Q18" s="20">
        <f>IF(R18&gt;S18,1,0)</f>
        <v>0</v>
      </c>
      <c r="R18" s="20"/>
      <c r="S18" s="20"/>
      <c r="T18" s="20">
        <f>IF(S18&gt;R18,1,0)</f>
        <v>0</v>
      </c>
      <c r="U18" s="20">
        <f>IF(V18&gt;W18,1,0)</f>
        <v>0</v>
      </c>
      <c r="V18" s="20"/>
      <c r="W18" s="20"/>
      <c r="X18" s="20">
        <f>IF(W18&gt;V18,1,0)</f>
        <v>0</v>
      </c>
      <c r="Y18" s="20">
        <f>IF(Z18&gt;AA18,1,0)</f>
        <v>0</v>
      </c>
      <c r="Z18" s="20"/>
      <c r="AA18" s="20"/>
      <c r="AB18">
        <f>IF(AA18&gt;Z18,1,0)</f>
        <v>0</v>
      </c>
    </row>
    <row r="19" spans="4:28" ht="18" customHeight="1" x14ac:dyDescent="0.25">
      <c r="D19" s="9" t="s">
        <v>78</v>
      </c>
      <c r="E19">
        <f>IF(F19&gt;G19,1,0)</f>
        <v>0</v>
      </c>
      <c r="F19" s="20"/>
      <c r="G19" s="20"/>
      <c r="H19" s="20">
        <f>IF(G19&gt;F19,1,0)</f>
        <v>0</v>
      </c>
      <c r="I19" s="20">
        <f>IF(J19&gt;K19,1,0)</f>
        <v>0</v>
      </c>
      <c r="J19" s="20"/>
      <c r="K19" s="20"/>
      <c r="L19" s="20">
        <f>IF(K19&gt;J19,1,0)</f>
        <v>0</v>
      </c>
      <c r="M19" s="20">
        <f>IF(N19&gt;O19,1,0)</f>
        <v>0</v>
      </c>
      <c r="N19" s="20"/>
      <c r="O19" s="20"/>
      <c r="P19" s="20">
        <f>IF(O19&gt;N19,1,0)</f>
        <v>0</v>
      </c>
      <c r="Q19" s="20">
        <f>IF(R19&gt;S19,1,0)</f>
        <v>0</v>
      </c>
      <c r="R19" s="20"/>
      <c r="S19" s="20"/>
      <c r="T19" s="20">
        <f>IF(S19&gt;R19,1,0)</f>
        <v>0</v>
      </c>
      <c r="U19" s="20">
        <f>IF(V19&gt;W19,1,0)</f>
        <v>0</v>
      </c>
      <c r="V19" s="20"/>
      <c r="W19" s="20"/>
      <c r="X19" s="20">
        <f>IF(W19&gt;V19,1,0)</f>
        <v>0</v>
      </c>
      <c r="Y19" s="20">
        <f>IF(Z19&gt;AA19,1,0)</f>
        <v>0</v>
      </c>
      <c r="Z19" s="20"/>
      <c r="AA19" s="20"/>
      <c r="AB19">
        <f>IF(AA19&gt;Z19,1,0)</f>
        <v>0</v>
      </c>
    </row>
    <row r="20" spans="4:28" ht="18" customHeight="1" x14ac:dyDescent="0.25">
      <c r="D20" s="9" t="s">
        <v>79</v>
      </c>
      <c r="E20">
        <f>IF(F20&gt;G20,1,0)</f>
        <v>0</v>
      </c>
      <c r="F20" s="20"/>
      <c r="G20" s="20"/>
      <c r="H20" s="20">
        <f>IF(G20&gt;F20,1,0)</f>
        <v>0</v>
      </c>
      <c r="I20" s="20">
        <f>IF(J20&gt;K20,1,0)</f>
        <v>0</v>
      </c>
      <c r="J20" s="20"/>
      <c r="K20" s="20"/>
      <c r="L20" s="20">
        <f>IF(K20&gt;J20,1,0)</f>
        <v>0</v>
      </c>
      <c r="M20" s="20">
        <f>IF(N20&gt;O20,1,0)</f>
        <v>0</v>
      </c>
      <c r="N20" s="20"/>
      <c r="O20" s="20"/>
      <c r="P20" s="20">
        <f>IF(O20&gt;N20,1,0)</f>
        <v>0</v>
      </c>
      <c r="Q20" s="20">
        <f>IF(R20&gt;S20,1,0)</f>
        <v>0</v>
      </c>
      <c r="R20" s="20"/>
      <c r="S20" s="20"/>
      <c r="T20" s="20">
        <f>IF(S20&gt;R20,1,0)</f>
        <v>0</v>
      </c>
      <c r="U20" s="20">
        <f>IF(V20&gt;W20,1,0)</f>
        <v>0</v>
      </c>
      <c r="V20" s="20"/>
      <c r="W20" s="20"/>
      <c r="X20" s="20">
        <f>IF(W20&gt;V20,1,0)</f>
        <v>0</v>
      </c>
      <c r="Y20" s="20">
        <f>IF(Z20&gt;AA20,1,0)</f>
        <v>0</v>
      </c>
      <c r="Z20" s="20"/>
      <c r="AA20" s="20"/>
      <c r="AB20">
        <f>IF(AA20&gt;Z20,1,0)</f>
        <v>0</v>
      </c>
    </row>
    <row r="21" spans="4:28" ht="18" customHeight="1" x14ac:dyDescent="0.25">
      <c r="D21" s="9" t="s">
        <v>80</v>
      </c>
      <c r="E21">
        <f>IF(F21&gt;G21,1,0)</f>
        <v>0</v>
      </c>
      <c r="F21" s="20"/>
      <c r="G21" s="20"/>
      <c r="H21" s="20">
        <f>IF(G21&gt;F21,1,0)</f>
        <v>0</v>
      </c>
      <c r="I21" s="20">
        <f>IF(J21&gt;K21,1,0)</f>
        <v>0</v>
      </c>
      <c r="J21" s="20"/>
      <c r="K21" s="20"/>
      <c r="L21" s="20">
        <f>IF(K21&gt;J21,1,0)</f>
        <v>0</v>
      </c>
      <c r="M21" s="20">
        <f>IF(N21&gt;O21,1,0)</f>
        <v>0</v>
      </c>
      <c r="N21" s="20"/>
      <c r="O21" s="20"/>
      <c r="P21" s="20">
        <f>IF(O21&gt;N21,1,0)</f>
        <v>0</v>
      </c>
      <c r="Q21" s="20">
        <f>IF(R21&gt;S21,1,0)</f>
        <v>0</v>
      </c>
      <c r="R21" s="20"/>
      <c r="S21" s="20"/>
      <c r="T21" s="20">
        <f>IF(S21&gt;R21,1,0)</f>
        <v>0</v>
      </c>
      <c r="U21" s="20">
        <f>IF(V21&gt;W21,1,0)</f>
        <v>0</v>
      </c>
      <c r="V21" s="20"/>
      <c r="W21" s="20"/>
      <c r="X21" s="20">
        <f>IF(W21&gt;V21,1,0)</f>
        <v>0</v>
      </c>
      <c r="Y21" s="20">
        <f>IF(Z21&gt;AA21,1,0)</f>
        <v>0</v>
      </c>
      <c r="Z21" s="20"/>
      <c r="AA21" s="20"/>
      <c r="AB21">
        <f>IF(AA21&gt;Z21,1,0)</f>
        <v>0</v>
      </c>
    </row>
    <row r="22" spans="4:28" ht="18" customHeight="1" x14ac:dyDescent="0.25">
      <c r="D22" s="9" t="s">
        <v>81</v>
      </c>
      <c r="E22">
        <f>IF(F22&gt;G22,1,0)</f>
        <v>0</v>
      </c>
      <c r="F22" s="20"/>
      <c r="G22" s="20"/>
      <c r="H22" s="20">
        <f>IF(G22&gt;F22,1,0)</f>
        <v>0</v>
      </c>
      <c r="I22" s="20">
        <f>IF(J22&gt;K22,1,0)</f>
        <v>0</v>
      </c>
      <c r="J22" s="20"/>
      <c r="K22" s="20"/>
      <c r="L22" s="20">
        <f>IF(K22&gt;J22,1,0)</f>
        <v>0</v>
      </c>
      <c r="M22" s="20">
        <f>IF(N22&gt;O22,1,0)</f>
        <v>0</v>
      </c>
      <c r="N22" s="20"/>
      <c r="O22" s="20"/>
      <c r="P22" s="20">
        <f>IF(O22&gt;N22,1,0)</f>
        <v>0</v>
      </c>
      <c r="Q22" s="20">
        <f>IF(R22&gt;S22,1,0)</f>
        <v>0</v>
      </c>
      <c r="R22" s="20"/>
      <c r="S22" s="20"/>
      <c r="T22" s="20">
        <f>IF(S22&gt;R22,1,0)</f>
        <v>0</v>
      </c>
      <c r="U22" s="20">
        <f>IF(V22&gt;W22,1,0)</f>
        <v>0</v>
      </c>
      <c r="V22" s="20"/>
      <c r="W22" s="20"/>
      <c r="X22" s="20">
        <f>IF(W22&gt;V22,1,0)</f>
        <v>0</v>
      </c>
      <c r="Y22" s="20">
        <f>IF(Z22&gt;AA22,1,0)</f>
        <v>0</v>
      </c>
      <c r="Z22" s="20"/>
      <c r="AA22" s="20"/>
      <c r="AB22">
        <f>IF(AA22&gt;Z22,1,0)</f>
        <v>0</v>
      </c>
    </row>
    <row r="23" spans="4:28" ht="18" customHeight="1" x14ac:dyDescent="0.25">
      <c r="D23" s="9" t="s">
        <v>83</v>
      </c>
      <c r="F23" s="20">
        <f>SUM(E18:E22)</f>
        <v>0</v>
      </c>
      <c r="G23" s="20">
        <f>SUM(H18:H22)</f>
        <v>0</v>
      </c>
      <c r="H23" s="20"/>
      <c r="I23" s="20"/>
      <c r="J23" s="20">
        <f>SUM(I18:I22)</f>
        <v>0</v>
      </c>
      <c r="K23" s="20">
        <f>SUM(L18:L22)</f>
        <v>0</v>
      </c>
      <c r="L23" s="20"/>
      <c r="M23" s="20"/>
      <c r="N23" s="20">
        <f>SUM(M18:M22)</f>
        <v>0</v>
      </c>
      <c r="O23" s="20">
        <f>SUM(P18:P22)</f>
        <v>0</v>
      </c>
      <c r="P23" s="20"/>
      <c r="Q23" s="20"/>
      <c r="R23" s="20">
        <f>SUM(Q18:Q22)</f>
        <v>0</v>
      </c>
      <c r="S23" s="20">
        <f>SUM(T18:T22)</f>
        <v>0</v>
      </c>
      <c r="T23" s="20"/>
      <c r="U23" s="20"/>
      <c r="V23" s="20">
        <f>SUM(U18:U22)</f>
        <v>0</v>
      </c>
      <c r="W23" s="20">
        <f>SUM(X18:X22)</f>
        <v>0</v>
      </c>
      <c r="X23" s="20"/>
      <c r="Y23" s="20"/>
      <c r="Z23" s="20">
        <f>SUM(Y18:Y22)</f>
        <v>0</v>
      </c>
      <c r="AA23" s="20">
        <f>SUM(AB18:AB22)</f>
        <v>0</v>
      </c>
    </row>
    <row r="24" spans="4:28" ht="18" customHeight="1" x14ac:dyDescent="0.25">
      <c r="D24" s="9" t="s">
        <v>30</v>
      </c>
      <c r="E24">
        <f>IF(F23&gt;G23,1,0)</f>
        <v>0</v>
      </c>
      <c r="F24" s="20">
        <f>SUM(F18:F22)-SUM(G18:G22)</f>
        <v>0</v>
      </c>
      <c r="G24" s="20">
        <f>SUM(G18:G22)-SUM(F18:F22)</f>
        <v>0</v>
      </c>
      <c r="H24" s="20">
        <f>IF(G23&gt;F23,1,0)</f>
        <v>0</v>
      </c>
      <c r="I24" s="20">
        <f>IF(J23&gt;K23,1,0)</f>
        <v>0</v>
      </c>
      <c r="J24" s="20">
        <f>SUM(J18:J22)-SUM(K18:K22)</f>
        <v>0</v>
      </c>
      <c r="K24" s="20">
        <f>SUM(K18:K22)-SUM(J18:J22)</f>
        <v>0</v>
      </c>
      <c r="L24" s="20">
        <f>IF(K23&gt;J23,1,0)</f>
        <v>0</v>
      </c>
      <c r="M24" s="20">
        <f>IF(N23&gt;O23,1,0)</f>
        <v>0</v>
      </c>
      <c r="N24" s="20">
        <f>SUM(N18:N22)-SUM(O18:O22)</f>
        <v>0</v>
      </c>
      <c r="O24" s="20">
        <f>SUM(O18:O22)-SUM(N18:N22)</f>
        <v>0</v>
      </c>
      <c r="P24" s="20">
        <f>IF(O23&gt;N23,1,0)</f>
        <v>0</v>
      </c>
      <c r="Q24" s="20">
        <f>IF(R23&gt;S23,1,0)</f>
        <v>0</v>
      </c>
      <c r="R24" s="20">
        <f>SUM(R18:R22)-SUM(S18:S22)</f>
        <v>0</v>
      </c>
      <c r="S24" s="20">
        <f>SUM(S18:S22)-SUM(R18:R22)</f>
        <v>0</v>
      </c>
      <c r="T24" s="20">
        <f>IF(S23&gt;R23,1,0)</f>
        <v>0</v>
      </c>
      <c r="U24" s="20">
        <f>IF(V23&gt;W23,1,0)</f>
        <v>0</v>
      </c>
      <c r="V24" s="20">
        <f>SUM(V18:V22)-SUM(W18:W22)</f>
        <v>0</v>
      </c>
      <c r="W24" s="20">
        <f>SUM(W18:W22)-SUM(V18:V22)</f>
        <v>0</v>
      </c>
      <c r="X24" s="20">
        <f>IF(W23&gt;V23,1,0)</f>
        <v>0</v>
      </c>
      <c r="Y24" s="20">
        <f>IF(Z23&gt;AA23,1,0)</f>
        <v>0</v>
      </c>
      <c r="Z24" s="20">
        <f>SUM(Z18:Z22)-SUM(AA18:AA22)</f>
        <v>0</v>
      </c>
      <c r="AA24" s="20">
        <f>SUM(AA18:AA22)-SUM(Z18:Z22)</f>
        <v>0</v>
      </c>
      <c r="AB24">
        <f>IF(AA23&gt;Z23,1,0)</f>
        <v>0</v>
      </c>
    </row>
    <row r="25" spans="4:28" x14ac:dyDescent="0.25">
      <c r="F25" s="10" t="s">
        <v>31</v>
      </c>
      <c r="G25" s="12"/>
      <c r="H25" s="7"/>
      <c r="I25" s="7"/>
      <c r="J25" s="10" t="s">
        <v>32</v>
      </c>
      <c r="K25" s="12"/>
      <c r="L25" s="7"/>
      <c r="M25" s="7"/>
      <c r="N25" s="10" t="s">
        <v>33</v>
      </c>
      <c r="O25" s="12"/>
      <c r="P25" s="7"/>
      <c r="Q25" s="7"/>
      <c r="R25" s="10" t="s">
        <v>34</v>
      </c>
      <c r="S25" s="12"/>
      <c r="T25" s="7"/>
      <c r="U25" s="7"/>
      <c r="V25" s="10" t="s">
        <v>31</v>
      </c>
      <c r="W25" s="12"/>
      <c r="X25" s="7"/>
      <c r="Y25" s="7"/>
      <c r="Z25" s="10" t="s">
        <v>35</v>
      </c>
      <c r="AA25" s="12"/>
    </row>
  </sheetData>
  <phoneticPr fontId="0" type="noConversion"/>
  <pageMargins left="0.75" right="0.75" top="1" bottom="1" header="0.5" footer="0.5"/>
  <pageSetup orientation="landscape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1:AB25"/>
  <sheetViews>
    <sheetView showZeros="0" workbookViewId="0">
      <selection activeCell="AD19" sqref="AD19"/>
    </sheetView>
  </sheetViews>
  <sheetFormatPr defaultColWidth="8.81640625" defaultRowHeight="12.5" x14ac:dyDescent="0.25"/>
  <cols>
    <col min="1" max="1" width="6.7265625" customWidth="1"/>
    <col min="2" max="2" width="9.179687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4" t="str">
        <f>Info!$A$1</f>
        <v>Tournament Name Goes Here</v>
      </c>
    </row>
    <row r="2" spans="1:27" ht="22.5" x14ac:dyDescent="0.45">
      <c r="B2" s="24"/>
      <c r="J2" t="s">
        <v>14</v>
      </c>
      <c r="K2" s="23" t="str">
        <f>Info!$A$2</f>
        <v>Date 1</v>
      </c>
      <c r="O2" s="3" t="s">
        <v>13</v>
      </c>
      <c r="R2" s="89" t="s">
        <v>72</v>
      </c>
      <c r="S2" s="90"/>
    </row>
    <row r="3" spans="1:27" ht="15.5" x14ac:dyDescent="0.35">
      <c r="J3" t="s">
        <v>15</v>
      </c>
      <c r="K3" t="s">
        <v>75</v>
      </c>
      <c r="O3" s="3" t="s">
        <v>16</v>
      </c>
      <c r="R3" s="2">
        <v>3</v>
      </c>
    </row>
    <row r="4" spans="1:27" x14ac:dyDescent="0.25">
      <c r="F4" s="4"/>
    </row>
    <row r="7" spans="1:27" x14ac:dyDescent="0.25">
      <c r="F7" s="5" t="s">
        <v>17</v>
      </c>
      <c r="G7" s="6"/>
      <c r="H7" s="7"/>
      <c r="I7" s="7"/>
      <c r="J7" s="5" t="s">
        <v>76</v>
      </c>
      <c r="K7" s="6"/>
      <c r="L7" s="7"/>
      <c r="M7" s="7"/>
      <c r="N7" s="8" t="s">
        <v>82</v>
      </c>
      <c r="O7" s="8" t="s">
        <v>19</v>
      </c>
      <c r="P7" s="9"/>
      <c r="Q7" s="9"/>
      <c r="R7" s="8" t="s">
        <v>20</v>
      </c>
    </row>
    <row r="8" spans="1:27" x14ac:dyDescent="0.25">
      <c r="B8" s="25" t="s">
        <v>21</v>
      </c>
      <c r="C8" s="11"/>
      <c r="D8" s="12"/>
      <c r="F8" s="13" t="s">
        <v>22</v>
      </c>
      <c r="G8" s="13" t="s">
        <v>23</v>
      </c>
      <c r="H8" s="14"/>
      <c r="I8" s="14"/>
      <c r="J8" s="13" t="s">
        <v>22</v>
      </c>
      <c r="K8" s="13" t="s">
        <v>23</v>
      </c>
      <c r="L8" s="7"/>
      <c r="M8" s="7"/>
      <c r="N8" s="5"/>
      <c r="O8" s="15"/>
      <c r="P8" s="15"/>
      <c r="Q8" s="15"/>
      <c r="R8" s="6"/>
    </row>
    <row r="9" spans="1:27" ht="18" customHeight="1" x14ac:dyDescent="0.25">
      <c r="A9">
        <v>1</v>
      </c>
      <c r="B9" s="83" t="str">
        <f>Info2!$F$5</f>
        <v xml:space="preserve"> </v>
      </c>
      <c r="C9" s="84"/>
      <c r="D9" s="85"/>
      <c r="F9" s="20">
        <f>SUM(E24,M24,Y24)</f>
        <v>0</v>
      </c>
      <c r="G9" s="20">
        <f>SUM(H24,P24,AB24)</f>
        <v>0</v>
      </c>
      <c r="H9" s="20"/>
      <c r="I9" s="20"/>
      <c r="J9" s="20">
        <f>SUM(F23,N23,Z23)</f>
        <v>0</v>
      </c>
      <c r="K9" s="20">
        <f>SUM(G23,O23,AA23)</f>
        <v>0</v>
      </c>
      <c r="L9" s="20"/>
      <c r="M9" s="20"/>
      <c r="N9" s="29" t="e">
        <f>(J9/(J9+K9))</f>
        <v>#DIV/0!</v>
      </c>
      <c r="O9" s="20">
        <f>SUM(F24,N24,Z24)</f>
        <v>0</v>
      </c>
      <c r="P9" s="20"/>
      <c r="Q9" s="20"/>
      <c r="R9" s="20"/>
    </row>
    <row r="10" spans="1:27" ht="18" customHeight="1" x14ac:dyDescent="0.25">
      <c r="A10">
        <v>2</v>
      </c>
      <c r="B10" s="83">
        <f>Info2!F$6</f>
        <v>0</v>
      </c>
      <c r="C10" s="84"/>
      <c r="D10" s="85"/>
      <c r="F10" s="20">
        <f>SUM(I24,Q24,AB24)</f>
        <v>0</v>
      </c>
      <c r="G10" s="20">
        <f>SUM(L24,T24,Y24)</f>
        <v>0</v>
      </c>
      <c r="H10" s="20"/>
      <c r="I10" s="20"/>
      <c r="J10" s="20">
        <f>SUM(J23,R23,AA23)</f>
        <v>0</v>
      </c>
      <c r="K10" s="20">
        <f>SUM(K23,S23,Z23)</f>
        <v>0</v>
      </c>
      <c r="L10" s="20"/>
      <c r="M10" s="20"/>
      <c r="N10" s="29" t="e">
        <f>(J10/(J10+K10))</f>
        <v>#DIV/0!</v>
      </c>
      <c r="O10" s="20">
        <f>SUM(J24,R24,AA24)</f>
        <v>0</v>
      </c>
      <c r="P10" s="20"/>
      <c r="Q10" s="20"/>
      <c r="R10" s="20"/>
    </row>
    <row r="11" spans="1:27" ht="18" customHeight="1" x14ac:dyDescent="0.25">
      <c r="A11">
        <v>3</v>
      </c>
      <c r="B11" s="83">
        <f>Info2!G$6</f>
        <v>0</v>
      </c>
      <c r="C11" s="84" t="e">
        <f>Info2!#REF!</f>
        <v>#REF!</v>
      </c>
      <c r="D11" s="85" t="e">
        <f>Info2!#REF!</f>
        <v>#REF!</v>
      </c>
      <c r="F11" s="20">
        <f>SUM(H24,T24,U24)</f>
        <v>0</v>
      </c>
      <c r="G11" s="20">
        <f>SUM(E24,Q24,X24)</f>
        <v>0</v>
      </c>
      <c r="H11" s="20"/>
      <c r="I11" s="20"/>
      <c r="J11" s="20">
        <f>SUM(G23,S23,V23)</f>
        <v>0</v>
      </c>
      <c r="K11" s="20">
        <f>SUM(F23,R23,W23)</f>
        <v>0</v>
      </c>
      <c r="L11" s="20"/>
      <c r="M11" s="20"/>
      <c r="N11" s="29" t="e">
        <f>(J11/(J11+K11))</f>
        <v>#DIV/0!</v>
      </c>
      <c r="O11" s="20">
        <f>SUM(G24,S24,V24)</f>
        <v>0</v>
      </c>
      <c r="P11" s="20"/>
      <c r="Q11" s="20"/>
      <c r="R11" s="20"/>
    </row>
    <row r="12" spans="1:27" ht="18" customHeight="1" x14ac:dyDescent="0.25">
      <c r="A12">
        <v>4</v>
      </c>
      <c r="B12" s="83" t="str">
        <f>Info2!$G$5</f>
        <v xml:space="preserve"> </v>
      </c>
      <c r="C12" s="84" t="e">
        <f>Info2!#REF!</f>
        <v>#REF!</v>
      </c>
      <c r="D12" s="85" t="e">
        <f>Info2!#REF!</f>
        <v>#REF!</v>
      </c>
      <c r="F12" s="20">
        <f>SUM(L24,P24,X24)</f>
        <v>0</v>
      </c>
      <c r="G12" s="20">
        <f>SUM(I24,M24,U24)</f>
        <v>0</v>
      </c>
      <c r="H12" s="20"/>
      <c r="I12" s="20"/>
      <c r="J12" s="20">
        <f>SUM(K23,O23,W23)</f>
        <v>0</v>
      </c>
      <c r="K12" s="20">
        <f>SUM(J23,N23,V23)</f>
        <v>0</v>
      </c>
      <c r="L12" s="20"/>
      <c r="M12" s="20"/>
      <c r="N12" s="29" t="e">
        <f>(J12/(J12+K12))</f>
        <v>#DIV/0!</v>
      </c>
      <c r="O12" s="20">
        <f>SUM(K24,O24,W24)</f>
        <v>0</v>
      </c>
      <c r="P12" s="20"/>
      <c r="Q12" s="20"/>
      <c r="R12" s="20"/>
    </row>
    <row r="15" spans="1:27" x14ac:dyDescent="0.25">
      <c r="N15" s="1"/>
    </row>
    <row r="16" spans="1:27" x14ac:dyDescent="0.25">
      <c r="F16" s="5" t="s">
        <v>24</v>
      </c>
      <c r="G16" s="6"/>
      <c r="H16" s="7"/>
      <c r="I16" s="7"/>
      <c r="J16" s="5" t="s">
        <v>25</v>
      </c>
      <c r="K16" s="6"/>
      <c r="L16" s="7"/>
      <c r="M16" s="7"/>
      <c r="N16" s="5" t="s">
        <v>26</v>
      </c>
      <c r="O16" s="6"/>
      <c r="P16" s="7"/>
      <c r="Q16" s="7"/>
      <c r="R16" s="5" t="s">
        <v>27</v>
      </c>
      <c r="S16" s="6"/>
      <c r="T16" s="7"/>
      <c r="U16" s="7"/>
      <c r="V16" s="5" t="s">
        <v>28</v>
      </c>
      <c r="W16" s="6"/>
      <c r="X16" s="7"/>
      <c r="Y16" s="7"/>
      <c r="Z16" s="5" t="s">
        <v>29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77</v>
      </c>
      <c r="E18">
        <f>IF(F18&gt;G18,1,0)</f>
        <v>0</v>
      </c>
      <c r="F18" s="20"/>
      <c r="G18" s="20"/>
      <c r="H18" s="20">
        <f>IF(G18&gt;F18,1,0)</f>
        <v>0</v>
      </c>
      <c r="I18" s="20">
        <f>IF(J18&gt;K18,1,0)</f>
        <v>0</v>
      </c>
      <c r="J18" s="20"/>
      <c r="K18" s="20"/>
      <c r="L18" s="20">
        <f>IF(K18&gt;J18,1,0)</f>
        <v>0</v>
      </c>
      <c r="M18" s="20">
        <f>IF(N18&gt;O18,1,0)</f>
        <v>0</v>
      </c>
      <c r="N18" s="20"/>
      <c r="O18" s="20"/>
      <c r="P18" s="20">
        <f>IF(O18&gt;N18,1,0)</f>
        <v>0</v>
      </c>
      <c r="Q18" s="20">
        <f>IF(R18&gt;S18,1,0)</f>
        <v>0</v>
      </c>
      <c r="R18" s="20"/>
      <c r="S18" s="20"/>
      <c r="T18" s="20">
        <f>IF(S18&gt;R18,1,0)</f>
        <v>0</v>
      </c>
      <c r="U18" s="20">
        <f>IF(V18&gt;W18,1,0)</f>
        <v>0</v>
      </c>
      <c r="V18" s="20"/>
      <c r="W18" s="20"/>
      <c r="X18" s="20">
        <f>IF(W18&gt;V18,1,0)</f>
        <v>0</v>
      </c>
      <c r="Y18" s="20">
        <f>IF(Z18&gt;AA18,1,0)</f>
        <v>0</v>
      </c>
      <c r="Z18" s="20"/>
      <c r="AA18" s="20"/>
      <c r="AB18">
        <f>IF(AA18&gt;Z18,1,0)</f>
        <v>0</v>
      </c>
    </row>
    <row r="19" spans="4:28" ht="18" customHeight="1" x14ac:dyDescent="0.25">
      <c r="D19" s="9" t="s">
        <v>78</v>
      </c>
      <c r="E19">
        <f>IF(F19&gt;G19,1,0)</f>
        <v>0</v>
      </c>
      <c r="F19" s="20"/>
      <c r="G19" s="20"/>
      <c r="H19" s="20">
        <f>IF(G19&gt;F19,1,0)</f>
        <v>0</v>
      </c>
      <c r="I19" s="20">
        <f>IF(J19&gt;K19,1,0)</f>
        <v>0</v>
      </c>
      <c r="J19" s="20"/>
      <c r="K19" s="20"/>
      <c r="L19" s="20">
        <f>IF(K19&gt;J19,1,0)</f>
        <v>0</v>
      </c>
      <c r="M19" s="20">
        <f>IF(N19&gt;O19,1,0)</f>
        <v>0</v>
      </c>
      <c r="N19" s="20"/>
      <c r="O19" s="20"/>
      <c r="P19" s="20">
        <f>IF(O19&gt;N19,1,0)</f>
        <v>0</v>
      </c>
      <c r="Q19" s="20">
        <f>IF(R19&gt;S19,1,0)</f>
        <v>0</v>
      </c>
      <c r="R19" s="20"/>
      <c r="S19" s="20"/>
      <c r="T19" s="20">
        <f>IF(S19&gt;R19,1,0)</f>
        <v>0</v>
      </c>
      <c r="U19" s="20">
        <f>IF(V19&gt;W19,1,0)</f>
        <v>0</v>
      </c>
      <c r="V19" s="20"/>
      <c r="W19" s="20"/>
      <c r="X19" s="20">
        <f>IF(W19&gt;V19,1,0)</f>
        <v>0</v>
      </c>
      <c r="Y19" s="20">
        <f>IF(Z19&gt;AA19,1,0)</f>
        <v>0</v>
      </c>
      <c r="Z19" s="20"/>
      <c r="AA19" s="20"/>
      <c r="AB19">
        <f>IF(AA19&gt;Z19,1,0)</f>
        <v>0</v>
      </c>
    </row>
    <row r="20" spans="4:28" ht="18" customHeight="1" x14ac:dyDescent="0.25">
      <c r="D20" s="9" t="s">
        <v>79</v>
      </c>
      <c r="E20">
        <f>IF(F20&gt;G20,1,0)</f>
        <v>0</v>
      </c>
      <c r="F20" s="20"/>
      <c r="G20" s="20"/>
      <c r="H20" s="20">
        <f>IF(G20&gt;F20,1,0)</f>
        <v>0</v>
      </c>
      <c r="I20" s="20">
        <f>IF(J20&gt;K20,1,0)</f>
        <v>0</v>
      </c>
      <c r="J20" s="20"/>
      <c r="K20" s="20"/>
      <c r="L20" s="20">
        <f>IF(K20&gt;J20,1,0)</f>
        <v>0</v>
      </c>
      <c r="M20" s="20">
        <f>IF(N20&gt;O20,1,0)</f>
        <v>0</v>
      </c>
      <c r="N20" s="20"/>
      <c r="O20" s="20"/>
      <c r="P20" s="20">
        <f>IF(O20&gt;N20,1,0)</f>
        <v>0</v>
      </c>
      <c r="Q20" s="20">
        <f>IF(R20&gt;S20,1,0)</f>
        <v>0</v>
      </c>
      <c r="R20" s="20"/>
      <c r="S20" s="20"/>
      <c r="T20" s="20">
        <f>IF(S20&gt;R20,1,0)</f>
        <v>0</v>
      </c>
      <c r="U20" s="20">
        <f>IF(V20&gt;W20,1,0)</f>
        <v>0</v>
      </c>
      <c r="V20" s="20"/>
      <c r="W20" s="20"/>
      <c r="X20" s="20">
        <f>IF(W20&gt;V20,1,0)</f>
        <v>0</v>
      </c>
      <c r="Y20" s="20">
        <f>IF(Z20&gt;AA20,1,0)</f>
        <v>0</v>
      </c>
      <c r="Z20" s="20"/>
      <c r="AA20" s="20"/>
      <c r="AB20">
        <f>IF(AA20&gt;Z20,1,0)</f>
        <v>0</v>
      </c>
    </row>
    <row r="21" spans="4:28" ht="18" customHeight="1" x14ac:dyDescent="0.25">
      <c r="D21" s="9" t="s">
        <v>80</v>
      </c>
      <c r="E21">
        <f>IF(F21&gt;G21,1,0)</f>
        <v>0</v>
      </c>
      <c r="F21" s="20"/>
      <c r="G21" s="20"/>
      <c r="H21" s="20">
        <f>IF(G21&gt;F21,1,0)</f>
        <v>0</v>
      </c>
      <c r="I21" s="20">
        <f>IF(J21&gt;K21,1,0)</f>
        <v>0</v>
      </c>
      <c r="J21" s="20"/>
      <c r="K21" s="20"/>
      <c r="L21" s="20">
        <f>IF(K21&gt;J21,1,0)</f>
        <v>0</v>
      </c>
      <c r="M21" s="20">
        <f>IF(N21&gt;O21,1,0)</f>
        <v>0</v>
      </c>
      <c r="N21" s="20"/>
      <c r="O21" s="20"/>
      <c r="P21" s="20">
        <f>IF(O21&gt;N21,1,0)</f>
        <v>0</v>
      </c>
      <c r="Q21" s="20">
        <f>IF(R21&gt;S21,1,0)</f>
        <v>0</v>
      </c>
      <c r="R21" s="20"/>
      <c r="S21" s="20"/>
      <c r="T21" s="20">
        <f>IF(S21&gt;R21,1,0)</f>
        <v>0</v>
      </c>
      <c r="U21" s="20">
        <f>IF(V21&gt;W21,1,0)</f>
        <v>0</v>
      </c>
      <c r="V21" s="20"/>
      <c r="W21" s="20"/>
      <c r="X21" s="20">
        <f>IF(W21&gt;V21,1,0)</f>
        <v>0</v>
      </c>
      <c r="Y21" s="20">
        <f>IF(Z21&gt;AA21,1,0)</f>
        <v>0</v>
      </c>
      <c r="Z21" s="20"/>
      <c r="AA21" s="20"/>
      <c r="AB21">
        <f>IF(AA21&gt;Z21,1,0)</f>
        <v>0</v>
      </c>
    </row>
    <row r="22" spans="4:28" ht="18" customHeight="1" x14ac:dyDescent="0.25">
      <c r="D22" s="9" t="s">
        <v>81</v>
      </c>
      <c r="E22">
        <f>IF(F22&gt;G22,1,0)</f>
        <v>0</v>
      </c>
      <c r="F22" s="20"/>
      <c r="G22" s="20"/>
      <c r="H22" s="20">
        <f>IF(G22&gt;F22,1,0)</f>
        <v>0</v>
      </c>
      <c r="I22" s="20">
        <f>IF(J22&gt;K22,1,0)</f>
        <v>0</v>
      </c>
      <c r="J22" s="20"/>
      <c r="K22" s="20"/>
      <c r="L22" s="20">
        <f>IF(K22&gt;J22,1,0)</f>
        <v>0</v>
      </c>
      <c r="M22" s="20">
        <f>IF(N22&gt;O22,1,0)</f>
        <v>0</v>
      </c>
      <c r="N22" s="20"/>
      <c r="O22" s="20"/>
      <c r="P22" s="20">
        <f>IF(O22&gt;N22,1,0)</f>
        <v>0</v>
      </c>
      <c r="Q22" s="20">
        <f>IF(R22&gt;S22,1,0)</f>
        <v>0</v>
      </c>
      <c r="R22" s="20"/>
      <c r="S22" s="20"/>
      <c r="T22" s="20">
        <f>IF(S22&gt;R22,1,0)</f>
        <v>0</v>
      </c>
      <c r="U22" s="20">
        <f>IF(V22&gt;W22,1,0)</f>
        <v>0</v>
      </c>
      <c r="V22" s="20"/>
      <c r="W22" s="20"/>
      <c r="X22" s="20">
        <f>IF(W22&gt;V22,1,0)</f>
        <v>0</v>
      </c>
      <c r="Y22" s="20">
        <f>IF(Z22&gt;AA22,1,0)</f>
        <v>0</v>
      </c>
      <c r="Z22" s="20"/>
      <c r="AA22" s="20"/>
      <c r="AB22">
        <f>IF(AA22&gt;Z22,1,0)</f>
        <v>0</v>
      </c>
    </row>
    <row r="23" spans="4:28" ht="18" customHeight="1" x14ac:dyDescent="0.25">
      <c r="D23" s="9" t="s">
        <v>83</v>
      </c>
      <c r="F23" s="20">
        <f>SUM(E18:E22)</f>
        <v>0</v>
      </c>
      <c r="G23" s="20">
        <f>SUM(H18:H22)</f>
        <v>0</v>
      </c>
      <c r="H23" s="20"/>
      <c r="I23" s="20"/>
      <c r="J23" s="20">
        <f>SUM(I18:I22)</f>
        <v>0</v>
      </c>
      <c r="K23" s="20">
        <f>SUM(L18:L22)</f>
        <v>0</v>
      </c>
      <c r="L23" s="20"/>
      <c r="M23" s="20"/>
      <c r="N23" s="20">
        <f>SUM(M18:M22)</f>
        <v>0</v>
      </c>
      <c r="O23" s="20">
        <f>SUM(P18:P22)</f>
        <v>0</v>
      </c>
      <c r="P23" s="20"/>
      <c r="Q23" s="20"/>
      <c r="R23" s="20">
        <f>SUM(Q18:Q22)</f>
        <v>0</v>
      </c>
      <c r="S23" s="20">
        <f>SUM(T18:T22)</f>
        <v>0</v>
      </c>
      <c r="T23" s="20"/>
      <c r="U23" s="20"/>
      <c r="V23" s="20">
        <f>SUM(U18:U22)</f>
        <v>0</v>
      </c>
      <c r="W23" s="20">
        <f>SUM(X18:X22)</f>
        <v>0</v>
      </c>
      <c r="X23" s="20"/>
      <c r="Y23" s="20"/>
      <c r="Z23" s="20">
        <f>SUM(Y18:Y22)</f>
        <v>0</v>
      </c>
      <c r="AA23" s="20">
        <f>SUM(AB18:AB22)</f>
        <v>0</v>
      </c>
    </row>
    <row r="24" spans="4:28" ht="18" customHeight="1" x14ac:dyDescent="0.25">
      <c r="D24" s="9" t="s">
        <v>30</v>
      </c>
      <c r="E24">
        <f>IF(F23&gt;G23,1,0)</f>
        <v>0</v>
      </c>
      <c r="F24" s="20">
        <f>SUM(F18:F22)-SUM(G18:G22)</f>
        <v>0</v>
      </c>
      <c r="G24" s="20">
        <f>SUM(G18:G22)-SUM(F18:F22)</f>
        <v>0</v>
      </c>
      <c r="H24" s="20">
        <f>IF(G23&gt;F23,1,0)</f>
        <v>0</v>
      </c>
      <c r="I24" s="20">
        <f>IF(J23&gt;K23,1,0)</f>
        <v>0</v>
      </c>
      <c r="J24" s="20">
        <f>SUM(J18:J22)-SUM(K18:K22)</f>
        <v>0</v>
      </c>
      <c r="K24" s="20">
        <f>SUM(K18:K22)-SUM(J18:J22)</f>
        <v>0</v>
      </c>
      <c r="L24" s="20">
        <f>IF(K23&gt;J23,1,0)</f>
        <v>0</v>
      </c>
      <c r="M24" s="20">
        <f>IF(N23&gt;O23,1,0)</f>
        <v>0</v>
      </c>
      <c r="N24" s="20">
        <f>SUM(N18:N22)-SUM(O18:O22)</f>
        <v>0</v>
      </c>
      <c r="O24" s="20">
        <f>SUM(O18:O22)-SUM(N18:N22)</f>
        <v>0</v>
      </c>
      <c r="P24" s="20">
        <f>IF(O23&gt;N23,1,0)</f>
        <v>0</v>
      </c>
      <c r="Q24" s="20">
        <f>IF(R23&gt;S23,1,0)</f>
        <v>0</v>
      </c>
      <c r="R24" s="20">
        <f>SUM(R18:R22)-SUM(S18:S22)</f>
        <v>0</v>
      </c>
      <c r="S24" s="20">
        <f>SUM(S18:S22)-SUM(R18:R22)</f>
        <v>0</v>
      </c>
      <c r="T24" s="20">
        <f>IF(S23&gt;R23,1,0)</f>
        <v>0</v>
      </c>
      <c r="U24" s="20">
        <f>IF(V23&gt;W23,1,0)</f>
        <v>0</v>
      </c>
      <c r="V24" s="20">
        <f>SUM(V18:V22)-SUM(W18:W22)</f>
        <v>0</v>
      </c>
      <c r="W24" s="20">
        <f>SUM(W18:W22)-SUM(V18:V22)</f>
        <v>0</v>
      </c>
      <c r="X24" s="20">
        <f>IF(W23&gt;V23,1,0)</f>
        <v>0</v>
      </c>
      <c r="Y24" s="20">
        <f>IF(Z23&gt;AA23,1,0)</f>
        <v>0</v>
      </c>
      <c r="Z24" s="20">
        <f>SUM(Z18:Z22)-SUM(AA18:AA22)</f>
        <v>0</v>
      </c>
      <c r="AA24" s="20">
        <f>SUM(AA18:AA22)-SUM(Z18:Z22)</f>
        <v>0</v>
      </c>
      <c r="AB24">
        <f>IF(AA23&gt;Z23,1,0)</f>
        <v>0</v>
      </c>
    </row>
    <row r="25" spans="4:28" x14ac:dyDescent="0.25">
      <c r="F25" s="10" t="s">
        <v>31</v>
      </c>
      <c r="G25" s="12"/>
      <c r="H25" s="7"/>
      <c r="I25" s="7"/>
      <c r="J25" s="10" t="s">
        <v>32</v>
      </c>
      <c r="K25" s="12"/>
      <c r="L25" s="7"/>
      <c r="M25" s="7"/>
      <c r="N25" s="10" t="s">
        <v>33</v>
      </c>
      <c r="O25" s="12"/>
      <c r="P25" s="7"/>
      <c r="Q25" s="7"/>
      <c r="R25" s="10" t="s">
        <v>34</v>
      </c>
      <c r="S25" s="12"/>
      <c r="T25" s="7"/>
      <c r="U25" s="7"/>
      <c r="V25" s="10" t="s">
        <v>31</v>
      </c>
      <c r="W25" s="12"/>
      <c r="X25" s="7"/>
      <c r="Y25" s="7"/>
      <c r="Z25" s="10" t="s">
        <v>35</v>
      </c>
      <c r="AA25" s="12"/>
    </row>
  </sheetData>
  <mergeCells count="5">
    <mergeCell ref="B11:D11"/>
    <mergeCell ref="B12:D12"/>
    <mergeCell ref="R2:S2"/>
    <mergeCell ref="B9:D9"/>
    <mergeCell ref="B10:D10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E30"/>
  <sheetViews>
    <sheetView zoomScale="125" workbookViewId="0">
      <selection activeCell="D4" sqref="D4"/>
    </sheetView>
  </sheetViews>
  <sheetFormatPr defaultColWidth="8.81640625" defaultRowHeight="12.5" x14ac:dyDescent="0.25"/>
  <cols>
    <col min="1" max="3" width="8.81640625" customWidth="1"/>
    <col min="4" max="4" width="30" customWidth="1"/>
  </cols>
  <sheetData>
    <row r="6" spans="2:5" x14ac:dyDescent="0.25">
      <c r="B6" t="s">
        <v>55</v>
      </c>
      <c r="D6" s="16" t="str">
        <f>IF('8OAA1'!$R$9=1,'8OAA1'!$B$9,IF('8OAA1'!$R$10=1,'8OAA1'!$B$10,IF('8OAA1'!$R$11=1,'8OAA1'!$B$12,IF('8OAA1'!$R$12=1,'8OAA1'!$B$11," "))))</f>
        <v xml:space="preserve"> </v>
      </c>
      <c r="E6" s="32"/>
    </row>
    <row r="7" spans="2:5" x14ac:dyDescent="0.25">
      <c r="B7" t="s">
        <v>56</v>
      </c>
      <c r="D7" s="16" t="str">
        <f>IF('8OBB2'!$R$9=1,'8OBB2'!$B$9,IF('8OBB2'!$R$10=1,'8OBB2'!$B$10,IF('8OBB2'!$R$11=1,'8OBB2'!$B$11,IF('8OBB2'!$R$12=1,'8OBB2'!$B$12," "))))</f>
        <v xml:space="preserve"> </v>
      </c>
      <c r="E7" s="32"/>
    </row>
    <row r="9" spans="2:5" x14ac:dyDescent="0.25">
      <c r="B9" t="s">
        <v>58</v>
      </c>
      <c r="D9" s="16" t="str">
        <f>IF('8OAA1'!$R$9=2,'8OAA1'!$B$9,IF('8OAA1'!$R$10=2,'8OAA1'!$B$10,IF('8OAA1'!$R$11=2,'8OAA1'!$B$12,IF('8OAA1'!$R$12=2,'8OAA1'!$B$11," "))))</f>
        <v xml:space="preserve"> </v>
      </c>
      <c r="E9" s="32"/>
    </row>
    <row r="10" spans="2:5" x14ac:dyDescent="0.25">
      <c r="B10" t="s">
        <v>57</v>
      </c>
      <c r="D10" s="19" t="str">
        <f>IF('8OBB2'!$R$9=2,'8OBB2'!$B$9,IF('8OBB2'!$R$10=2,'8OBB2'!$B$10,IF('8OBB2'!$R$11=2,'8OBB2'!$B$11,IF('8OBB2'!$R$12=2,'8OBB2'!$B$12," "))))</f>
        <v xml:space="preserve"> </v>
      </c>
    </row>
    <row r="13" spans="2:5" x14ac:dyDescent="0.25">
      <c r="B13" t="s">
        <v>8</v>
      </c>
      <c r="D13" s="19" t="str">
        <f>IF('8OAA1'!$R$9=3,'8OAA1'!$B$9,IF('8OAA1'!$R$10=3,'8OAA1'!$B$10,IF('8OAA1'!$R$11=3,'8OAA1'!$B$11,IF('8OAA1'!$R$12=3,'8OAA1'!$B$12," "))))</f>
        <v xml:space="preserve"> </v>
      </c>
    </row>
    <row r="14" spans="2:5" x14ac:dyDescent="0.25">
      <c r="B14" t="s">
        <v>9</v>
      </c>
      <c r="D14" s="19" t="str">
        <f>IF('8OBB2'!$R$9=3,'8OBB2'!$B$9,IF('8OBB2'!$R$10=3,'8OBB2'!$B$10,IF('8OBB2'!$R$11=3,'8OBB2'!$B$11,IF('8OBB2'!$R$12=3,'8OBB2'!$B$12," "))))</f>
        <v xml:space="preserve"> </v>
      </c>
    </row>
    <row r="16" spans="2:5" x14ac:dyDescent="0.25">
      <c r="B16" t="s">
        <v>11</v>
      </c>
      <c r="D16" s="19" t="str">
        <f>IF('8OAA1'!$R$9=4,'8OAA1'!$B$9,IF('8OAA1'!$R$10=4,'8OAA1'!$B$10,IF('8OAA1'!$R$12=4,'8OAA1'!$B$12,IF('8OAA1'!$R$12=4,'8OAA1'!$B$12," "))))</f>
        <v xml:space="preserve"> </v>
      </c>
    </row>
    <row r="17" spans="2:4" x14ac:dyDescent="0.25">
      <c r="B17" t="s">
        <v>10</v>
      </c>
      <c r="D17" s="19" t="str">
        <f>IF('8OBB2'!$R$9=4,'8OBB2'!$B$9,IF('8OBB2'!$R$10=4,'8OBB2'!$B$10,IF('8OBB2'!$R$11=4,'8OBB2'!$B$11,IF('8OBB2'!$R$12=4,'8OBB2'!$B$12," "))))</f>
        <v xml:space="preserve"> </v>
      </c>
    </row>
    <row r="20" spans="2:4" x14ac:dyDescent="0.25">
      <c r="B20" t="s">
        <v>69</v>
      </c>
      <c r="D20" s="19" t="str">
        <f>IF('8Oaa3'!$R$9=1,'8Oaa3'!$B$9,IF('8Oaa3'!$R$10=1,'8Oaa3'!$B$10,IF('8Oaa3'!$R$11=1,'8Oaa3'!$B$11,IF('8Oaa3'!$R$12=1,'8Oaa3'!$B$12," "))))</f>
        <v xml:space="preserve"> </v>
      </c>
    </row>
    <row r="21" spans="2:4" x14ac:dyDescent="0.25">
      <c r="D21" s="39"/>
    </row>
    <row r="23" spans="2:4" x14ac:dyDescent="0.25">
      <c r="B23" t="s">
        <v>70</v>
      </c>
      <c r="D23" s="19" t="str">
        <f>IF('8Oaa3'!$R$9=2,'8Oaa3'!$B$9,IF('8Oaa3'!$R$10=2,'8Oaa3'!$B$10,IF('8Oaa3'!$R$11=2,'8Oaa3'!$B$11,IF('8Oaa3'!$R$12=2,'8Oaa3'!$B$12," "))))</f>
        <v xml:space="preserve"> </v>
      </c>
    </row>
    <row r="24" spans="2:4" x14ac:dyDescent="0.25">
      <c r="D24" s="39"/>
    </row>
    <row r="26" spans="2:4" x14ac:dyDescent="0.25">
      <c r="B26" t="s">
        <v>73</v>
      </c>
      <c r="D26" s="19" t="str">
        <f>IF('8Oaa3'!$R$9=3,'8Oaa3'!$B$9,IF('8Oaa3'!$R$10=3,'8Oaa3'!$B$10,IF('8Oaa3'!$R$11=3,'8Oaa3'!$B$11,IF('8Oaa3'!$R$12=3,'8Oaa3'!$B$12," "))))</f>
        <v xml:space="preserve"> </v>
      </c>
    </row>
    <row r="27" spans="2:4" x14ac:dyDescent="0.25">
      <c r="D27" s="39"/>
    </row>
    <row r="29" spans="2:4" x14ac:dyDescent="0.25">
      <c r="B29" t="s">
        <v>71</v>
      </c>
      <c r="D29" s="19" t="str">
        <f>IF('8Oaa3'!$R$9=4,'8Oaa3'!$B$9,IF('8Oaa3'!$R$10=4,'8Oaa3'!$B$10,IF('8Oaa3'!$R$11=4,'8Oaa3'!$B$11,IF('8Oaa3'!$R$12=4,'8Oaa3'!$B$12," "))))</f>
        <v xml:space="preserve"> </v>
      </c>
    </row>
    <row r="30" spans="2:4" x14ac:dyDescent="0.25">
      <c r="D30" s="39"/>
    </row>
  </sheetData>
  <phoneticPr fontId="0" type="noConversion"/>
  <printOptions gridLines="1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8"/>
  <sheetViews>
    <sheetView zoomScaleNormal="100" workbookViewId="0">
      <selection activeCell="D22" sqref="D22"/>
    </sheetView>
  </sheetViews>
  <sheetFormatPr defaultRowHeight="12.5" x14ac:dyDescent="0.25"/>
  <cols>
    <col min="1" max="1" width="6.26953125" customWidth="1"/>
    <col min="2" max="2" width="8.7265625" customWidth="1"/>
    <col min="3" max="3" width="8.26953125" customWidth="1"/>
    <col min="4" max="4" width="13" customWidth="1"/>
    <col min="5" max="5" width="7.81640625" customWidth="1"/>
    <col min="6" max="6" width="8.54296875" customWidth="1"/>
    <col min="7" max="7" width="8.453125" customWidth="1"/>
    <col min="8" max="8" width="8" customWidth="1"/>
    <col min="9" max="9" width="8.7265625" customWidth="1"/>
  </cols>
  <sheetData>
    <row r="1" spans="1:10" ht="23" x14ac:dyDescent="0.5">
      <c r="B1" s="33" t="str">
        <f>Info!A1</f>
        <v>Tournament Name Goes Here</v>
      </c>
    </row>
    <row r="3" spans="1:10" ht="13" x14ac:dyDescent="0.3">
      <c r="A3" s="34" t="s">
        <v>14</v>
      </c>
      <c r="B3" s="40" t="str">
        <f>Info!$B$2</f>
        <v>Date 2</v>
      </c>
      <c r="C3" s="34" t="s">
        <v>66</v>
      </c>
      <c r="D3" s="34" t="str">
        <f>Info!$C$5</f>
        <v>Age/Division</v>
      </c>
      <c r="E3" s="34"/>
      <c r="F3" s="34"/>
    </row>
    <row r="4" spans="1:10" ht="13" x14ac:dyDescent="0.3">
      <c r="C4" s="34" t="s">
        <v>67</v>
      </c>
      <c r="D4" s="43" t="str">
        <f>Info!$A$19</f>
        <v>1 &amp; 2</v>
      </c>
    </row>
    <row r="6" spans="1:10" ht="13" thickBot="1" x14ac:dyDescent="0.3">
      <c r="B6" s="35" t="str">
        <f>Info2!$B$5</f>
        <v xml:space="preserve"> </v>
      </c>
      <c r="C6" s="35"/>
    </row>
    <row r="7" spans="1:10" ht="13" thickTop="1" x14ac:dyDescent="0.25">
      <c r="B7" t="s">
        <v>84</v>
      </c>
      <c r="D7" s="36"/>
    </row>
    <row r="8" spans="1:10" ht="13" thickBot="1" x14ac:dyDescent="0.3">
      <c r="C8" s="47" t="str">
        <f>Info!$A$15</f>
        <v>Court 1</v>
      </c>
      <c r="D8" s="46" t="str">
        <f>Info!$B$8</f>
        <v>Noon</v>
      </c>
    </row>
    <row r="9" spans="1:10" ht="13.5" thickTop="1" x14ac:dyDescent="0.3">
      <c r="A9" s="34" t="s">
        <v>129</v>
      </c>
      <c r="C9" s="57" t="s">
        <v>151</v>
      </c>
      <c r="D9" s="37"/>
      <c r="E9" s="61"/>
      <c r="F9" s="41"/>
      <c r="G9" s="36"/>
    </row>
    <row r="10" spans="1:10" ht="13" thickBot="1" x14ac:dyDescent="0.3">
      <c r="B10" s="35" t="str">
        <f>Info2!$E$5</f>
        <v xml:space="preserve"> </v>
      </c>
      <c r="C10" s="35"/>
      <c r="D10" s="38"/>
      <c r="F10" s="43"/>
      <c r="G10" s="37"/>
    </row>
    <row r="11" spans="1:10" ht="13" thickTop="1" x14ac:dyDescent="0.25">
      <c r="B11" s="41" t="s">
        <v>87</v>
      </c>
      <c r="F11" s="47" t="str">
        <f>Info!$A$15</f>
        <v>Court 1</v>
      </c>
      <c r="G11" s="46">
        <f>Info!$B$9</f>
        <v>0.54166666666666663</v>
      </c>
    </row>
    <row r="12" spans="1:10" ht="13" thickBot="1" x14ac:dyDescent="0.3">
      <c r="F12" s="47"/>
      <c r="G12" s="37"/>
    </row>
    <row r="13" spans="1:10" ht="13.5" thickTop="1" x14ac:dyDescent="0.3">
      <c r="B13" s="34" t="s">
        <v>12</v>
      </c>
      <c r="F13" t="s">
        <v>68</v>
      </c>
      <c r="G13" s="37"/>
      <c r="H13" s="61"/>
      <c r="I13" s="41"/>
      <c r="J13" s="41"/>
    </row>
    <row r="14" spans="1:10" ht="13" thickBot="1" x14ac:dyDescent="0.3">
      <c r="B14" s="35" t="str">
        <f>Info2!$D$5</f>
        <v xml:space="preserve"> </v>
      </c>
      <c r="C14" s="35"/>
      <c r="D14" s="35"/>
      <c r="G14" s="37"/>
    </row>
    <row r="15" spans="1:10" ht="13" thickTop="1" x14ac:dyDescent="0.25">
      <c r="B15" t="s">
        <v>86</v>
      </c>
      <c r="D15" s="36"/>
      <c r="G15" s="37"/>
    </row>
    <row r="16" spans="1:10" ht="13" thickBot="1" x14ac:dyDescent="0.3">
      <c r="C16" s="47" t="str">
        <f>Info!$A$16</f>
        <v>Court 2</v>
      </c>
      <c r="D16" s="46" t="str">
        <f>Info!$B$8</f>
        <v>Noon</v>
      </c>
      <c r="G16" s="38"/>
    </row>
    <row r="17" spans="1:10" ht="13.5" thickTop="1" x14ac:dyDescent="0.3">
      <c r="A17" s="34"/>
      <c r="C17" s="57" t="s">
        <v>152</v>
      </c>
      <c r="D17" s="37"/>
      <c r="E17" s="61"/>
      <c r="F17" s="41"/>
      <c r="G17" s="41"/>
    </row>
    <row r="18" spans="1:10" ht="13" thickBot="1" x14ac:dyDescent="0.3">
      <c r="B18" s="35" t="str">
        <f>Info2!$C$5</f>
        <v xml:space="preserve"> </v>
      </c>
      <c r="C18" s="35"/>
      <c r="D18" s="38"/>
      <c r="E18" s="43"/>
    </row>
    <row r="19" spans="1:10" ht="13" thickTop="1" x14ac:dyDescent="0.25">
      <c r="B19" t="s">
        <v>85</v>
      </c>
      <c r="C19" s="41"/>
    </row>
    <row r="20" spans="1:10" ht="13" x14ac:dyDescent="0.3">
      <c r="A20" s="34"/>
      <c r="B20" s="40"/>
      <c r="C20" s="34"/>
      <c r="D20" s="34"/>
    </row>
    <row r="21" spans="1:10" ht="13" x14ac:dyDescent="0.3">
      <c r="E21" s="34"/>
      <c r="F21" s="34"/>
      <c r="G21" s="34"/>
      <c r="H21" s="42"/>
    </row>
    <row r="23" spans="1:10" ht="13" thickBot="1" x14ac:dyDescent="0.3">
      <c r="E23" s="35" t="str">
        <f>Info2!$F$5</f>
        <v xml:space="preserve"> </v>
      </c>
      <c r="F23" s="35"/>
      <c r="G23" s="35"/>
    </row>
    <row r="24" spans="1:10" ht="14" thickTop="1" thickBot="1" x14ac:dyDescent="0.35">
      <c r="A24" s="34" t="s">
        <v>130</v>
      </c>
      <c r="E24" s="56" t="s">
        <v>88</v>
      </c>
      <c r="F24" s="55"/>
      <c r="G24" s="36"/>
    </row>
    <row r="25" spans="1:10" ht="13" thickTop="1" x14ac:dyDescent="0.25">
      <c r="G25" s="37"/>
    </row>
    <row r="26" spans="1:10" ht="13" thickBot="1" x14ac:dyDescent="0.3">
      <c r="F26" s="47" t="str">
        <f>Info!$A$16</f>
        <v>Court 2</v>
      </c>
      <c r="G26" s="46">
        <f>Info!$B$10</f>
        <v>0.58333333333333337</v>
      </c>
    </row>
    <row r="27" spans="1:10" ht="13.5" thickTop="1" x14ac:dyDescent="0.3">
      <c r="B27" s="34"/>
      <c r="C27" s="34"/>
      <c r="D27" s="34"/>
      <c r="G27" s="46"/>
      <c r="H27" s="61"/>
      <c r="I27" s="41"/>
      <c r="J27" s="41"/>
    </row>
    <row r="28" spans="1:10" ht="13.5" thickBot="1" x14ac:dyDescent="0.35">
      <c r="B28" s="35" t="str">
        <f>Info2!$H$5</f>
        <v xml:space="preserve"> </v>
      </c>
      <c r="C28" s="35"/>
      <c r="D28" s="35"/>
      <c r="F28" t="s">
        <v>68</v>
      </c>
      <c r="G28" s="79"/>
    </row>
    <row r="29" spans="1:10" ht="14" thickTop="1" thickBot="1" x14ac:dyDescent="0.35">
      <c r="B29" s="54" t="s">
        <v>110</v>
      </c>
      <c r="C29" s="55"/>
      <c r="D29" s="36"/>
      <c r="G29" s="78"/>
    </row>
    <row r="30" spans="1:10" ht="13.5" thickTop="1" thickBot="1" x14ac:dyDescent="0.3">
      <c r="C30" t="s">
        <v>68</v>
      </c>
      <c r="D30" s="37"/>
      <c r="E30" s="35"/>
      <c r="F30" s="35"/>
      <c r="G30" s="38"/>
    </row>
    <row r="31" spans="1:10" ht="13.5" thickTop="1" x14ac:dyDescent="0.3">
      <c r="A31" s="34"/>
      <c r="C31" s="47" t="str">
        <f>Info!$A$16</f>
        <v>Court 2</v>
      </c>
      <c r="D31" s="46">
        <f>Info!$B$9</f>
        <v>0.54166666666666663</v>
      </c>
      <c r="E31" s="43"/>
    </row>
    <row r="32" spans="1:10" ht="13" thickBot="1" x14ac:dyDescent="0.3">
      <c r="B32" s="35" t="str">
        <f>Info2!$G$5</f>
        <v xml:space="preserve"> </v>
      </c>
      <c r="C32" s="35"/>
      <c r="D32" s="38"/>
    </row>
    <row r="33" spans="1:4" ht="13" thickTop="1" x14ac:dyDescent="0.25">
      <c r="B33" s="82" t="s">
        <v>89</v>
      </c>
      <c r="C33" s="41"/>
    </row>
    <row r="34" spans="1:4" ht="13" x14ac:dyDescent="0.3">
      <c r="A34" s="34"/>
      <c r="B34" s="40"/>
      <c r="C34" s="34"/>
      <c r="D34" s="34"/>
    </row>
    <row r="36" spans="1:4" ht="13" thickBot="1" x14ac:dyDescent="0.3"/>
    <row r="37" spans="1:4" ht="13.5" thickTop="1" thickBot="1" x14ac:dyDescent="0.3">
      <c r="B37" s="56"/>
      <c r="C37" s="55"/>
      <c r="D37" s="43" t="s">
        <v>107</v>
      </c>
    </row>
    <row r="38" spans="1:4" ht="13" thickTop="1" x14ac:dyDescent="0.25"/>
  </sheetData>
  <phoneticPr fontId="6" type="noConversion"/>
  <pageMargins left="0.75" right="0.75" top="1" bottom="1" header="0.5" footer="0.5"/>
  <pageSetup scale="7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4"/>
  <sheetViews>
    <sheetView workbookViewId="0">
      <selection activeCell="N2" sqref="N2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1" spans="1:18" ht="22.5" x14ac:dyDescent="0.45">
      <c r="B1" s="24" t="str">
        <f>Info!$A$1</f>
        <v>Tournament Name Goes Here</v>
      </c>
    </row>
    <row r="2" spans="1:18" ht="22.5" x14ac:dyDescent="0.45">
      <c r="B2" s="24"/>
    </row>
    <row r="3" spans="1:18" ht="15.5" x14ac:dyDescent="0.35">
      <c r="B3" t="s">
        <v>14</v>
      </c>
      <c r="C3" s="23" t="str">
        <f>Info!$A$2</f>
        <v>Date 1</v>
      </c>
      <c r="F3" s="3" t="s">
        <v>13</v>
      </c>
      <c r="I3" s="89" t="e">
        <f>VLOOKUP($R$3,Info,2,FALSE)</f>
        <v>#N/A</v>
      </c>
      <c r="J3" s="90"/>
      <c r="R3" s="2" t="s">
        <v>36</v>
      </c>
    </row>
    <row r="4" spans="1:18" ht="15.5" x14ac:dyDescent="0.35">
      <c r="B4" t="s">
        <v>15</v>
      </c>
      <c r="C4" s="2" t="e">
        <f>VLOOKUP($R$3,Info,3,FALSE)</f>
        <v>#N/A</v>
      </c>
      <c r="D4" s="2"/>
      <c r="F4" s="3" t="s">
        <v>16</v>
      </c>
    </row>
    <row r="6" spans="1:18" x14ac:dyDescent="0.25">
      <c r="Q6" s="1"/>
    </row>
    <row r="7" spans="1:18" x14ac:dyDescent="0.25">
      <c r="F7" s="5" t="s">
        <v>48</v>
      </c>
      <c r="G7" s="6"/>
      <c r="J7" s="5" t="s">
        <v>49</v>
      </c>
      <c r="K7" s="6"/>
    </row>
    <row r="8" spans="1:18" x14ac:dyDescent="0.25">
      <c r="B8" s="10" t="s">
        <v>21</v>
      </c>
      <c r="C8" s="11"/>
      <c r="D8" s="11"/>
      <c r="E8" s="7"/>
      <c r="F8" s="13" t="s">
        <v>22</v>
      </c>
      <c r="G8" s="13" t="s">
        <v>23</v>
      </c>
      <c r="H8" s="13"/>
      <c r="I8" s="13"/>
      <c r="J8" s="13" t="s">
        <v>22</v>
      </c>
      <c r="K8" s="13" t="s">
        <v>23</v>
      </c>
      <c r="L8" s="13"/>
      <c r="M8" s="13"/>
      <c r="N8" s="13" t="s">
        <v>18</v>
      </c>
      <c r="O8" s="13" t="s">
        <v>50</v>
      </c>
      <c r="Q8" s="8" t="s">
        <v>20</v>
      </c>
    </row>
    <row r="9" spans="1:18" ht="15.75" customHeight="1" x14ac:dyDescent="0.25">
      <c r="A9" s="21">
        <v>1</v>
      </c>
      <c r="B9" s="83" t="e">
        <f>VLOOKUP($R$3,Info,5,FALSE)</f>
        <v>#N/A</v>
      </c>
      <c r="C9" s="84"/>
      <c r="D9" s="85"/>
      <c r="E9" s="19"/>
      <c r="F9" s="20">
        <f>SUM(E22,M22)</f>
        <v>0</v>
      </c>
      <c r="G9" s="20">
        <f>SUM(H22,P22)</f>
        <v>0</v>
      </c>
      <c r="H9" s="20"/>
      <c r="I9" s="20"/>
      <c r="J9" s="20">
        <f>SUM(F22,N22)</f>
        <v>0</v>
      </c>
      <c r="K9" s="20">
        <f>SUM(G22,O22)</f>
        <v>0</v>
      </c>
      <c r="L9" s="20"/>
      <c r="M9" s="20"/>
      <c r="N9" s="22" t="e">
        <f>J9/(J9+K9)</f>
        <v>#DIV/0!</v>
      </c>
      <c r="O9" s="20">
        <f>SUM(F23,N23)</f>
        <v>0</v>
      </c>
      <c r="Q9" s="19"/>
    </row>
    <row r="10" spans="1:18" ht="15.75" customHeight="1" x14ac:dyDescent="0.25">
      <c r="A10" s="21">
        <v>2</v>
      </c>
      <c r="B10" s="83" t="e">
        <f>VLOOKUP($R$3,Info,6,FALSE)</f>
        <v>#N/A</v>
      </c>
      <c r="C10" s="84"/>
      <c r="D10" s="85"/>
      <c r="E10" s="19"/>
      <c r="F10" s="20">
        <f>SUM(I22,P22)</f>
        <v>0</v>
      </c>
      <c r="G10" s="20">
        <f>SUM(L22,M22)</f>
        <v>0</v>
      </c>
      <c r="H10" s="20"/>
      <c r="I10" s="20"/>
      <c r="J10" s="20">
        <f>SUM(J22,O22)</f>
        <v>0</v>
      </c>
      <c r="K10" s="20">
        <f>SUM(K22,N22)</f>
        <v>0</v>
      </c>
      <c r="L10" s="20"/>
      <c r="M10" s="20"/>
      <c r="N10" s="22" t="e">
        <f>J10/(J10+K10)</f>
        <v>#DIV/0!</v>
      </c>
      <c r="O10" s="20">
        <f>SUM(J23,O23)</f>
        <v>0</v>
      </c>
      <c r="Q10" s="19"/>
    </row>
    <row r="11" spans="1:18" ht="15.75" customHeight="1" x14ac:dyDescent="0.25">
      <c r="A11" s="21">
        <v>3</v>
      </c>
      <c r="B11" s="83" t="e">
        <f>VLOOKUP($R$3,Info,7,FALSE)</f>
        <v>#N/A</v>
      </c>
      <c r="C11" s="84"/>
      <c r="D11" s="85"/>
      <c r="E11" s="19"/>
      <c r="F11" s="20">
        <f>SUM(H22,L22)</f>
        <v>0</v>
      </c>
      <c r="G11" s="20">
        <f>SUM(E22,I22)</f>
        <v>0</v>
      </c>
      <c r="H11" s="20"/>
      <c r="I11" s="20"/>
      <c r="J11" s="20">
        <f>SUM(G22,K22)</f>
        <v>0</v>
      </c>
      <c r="K11" s="20">
        <f>SUM(F22,J22)</f>
        <v>0</v>
      </c>
      <c r="L11" s="20"/>
      <c r="M11" s="20"/>
      <c r="N11" s="22" t="e">
        <f>J11/(J11+K11)</f>
        <v>#DIV/0!</v>
      </c>
      <c r="O11" s="20">
        <f>SUM(G23,K23)</f>
        <v>0</v>
      </c>
      <c r="Q11" s="19"/>
    </row>
    <row r="15" spans="1:18" x14ac:dyDescent="0.25">
      <c r="F15" s="5" t="s">
        <v>51</v>
      </c>
      <c r="G15" s="6"/>
      <c r="H15" s="7"/>
      <c r="I15" s="7"/>
      <c r="J15" s="5" t="s">
        <v>52</v>
      </c>
      <c r="K15" s="6"/>
      <c r="L15" s="7"/>
      <c r="M15" s="7"/>
      <c r="N15" s="5" t="s">
        <v>53</v>
      </c>
      <c r="O15" s="6"/>
    </row>
    <row r="16" spans="1:18" x14ac:dyDescent="0.25">
      <c r="F16" s="8">
        <v>1</v>
      </c>
      <c r="G16" s="8">
        <v>3</v>
      </c>
      <c r="H16" s="8"/>
      <c r="I16" s="8"/>
      <c r="J16" s="8">
        <v>2</v>
      </c>
      <c r="K16" s="8">
        <v>3</v>
      </c>
      <c r="L16" s="8"/>
      <c r="M16" s="8"/>
      <c r="N16" s="8">
        <v>1</v>
      </c>
      <c r="O16" s="8">
        <v>2</v>
      </c>
    </row>
    <row r="17" spans="4:16" x14ac:dyDescent="0.25">
      <c r="D17" s="10" t="s">
        <v>54</v>
      </c>
      <c r="E17" s="21">
        <f t="shared" ref="E17:E22" si="0">IF(F17&gt;G17,1,0)</f>
        <v>0</v>
      </c>
      <c r="F17" s="20"/>
      <c r="G17" s="20"/>
      <c r="H17" s="20">
        <f t="shared" ref="H17:H22" si="1">IF(G17&gt;F17,1,0)</f>
        <v>0</v>
      </c>
      <c r="I17" s="20">
        <f t="shared" ref="I17:I22" si="2">IF(J17&gt;K17,1,0)</f>
        <v>0</v>
      </c>
      <c r="J17" s="20"/>
      <c r="K17" s="20"/>
      <c r="L17" s="20">
        <f t="shared" ref="L17:L22" si="3">IF(K17&gt;J17,1,0)</f>
        <v>0</v>
      </c>
      <c r="M17" s="20">
        <f t="shared" ref="M17:M22" si="4">IF(N17&gt;O17,1,0)</f>
        <v>0</v>
      </c>
      <c r="N17" s="20"/>
      <c r="O17" s="20"/>
      <c r="P17">
        <f t="shared" ref="P17:P22" si="5">IF(O17&gt;N17,1,0)</f>
        <v>0</v>
      </c>
    </row>
    <row r="18" spans="4:16" x14ac:dyDescent="0.25">
      <c r="D18" s="10" t="s">
        <v>39</v>
      </c>
      <c r="E18" s="21">
        <f t="shared" si="0"/>
        <v>0</v>
      </c>
      <c r="F18" s="20"/>
      <c r="G18" s="20"/>
      <c r="H18" s="20">
        <f t="shared" si="1"/>
        <v>0</v>
      </c>
      <c r="I18" s="20">
        <f t="shared" si="2"/>
        <v>0</v>
      </c>
      <c r="J18" s="20"/>
      <c r="K18" s="20"/>
      <c r="L18" s="20">
        <f t="shared" si="3"/>
        <v>0</v>
      </c>
      <c r="M18" s="20">
        <f t="shared" si="4"/>
        <v>0</v>
      </c>
      <c r="N18" s="20"/>
      <c r="O18" s="20"/>
      <c r="P18">
        <f t="shared" si="5"/>
        <v>0</v>
      </c>
    </row>
    <row r="19" spans="4:16" x14ac:dyDescent="0.25">
      <c r="D19" s="10" t="s">
        <v>40</v>
      </c>
      <c r="E19" s="21">
        <f t="shared" si="0"/>
        <v>0</v>
      </c>
      <c r="F19" s="20"/>
      <c r="G19" s="20"/>
      <c r="H19" s="20">
        <f t="shared" si="1"/>
        <v>0</v>
      </c>
      <c r="I19" s="20">
        <f t="shared" si="2"/>
        <v>0</v>
      </c>
      <c r="J19" s="20"/>
      <c r="K19" s="20"/>
      <c r="L19" s="20">
        <f t="shared" si="3"/>
        <v>0</v>
      </c>
      <c r="M19" s="20">
        <f t="shared" si="4"/>
        <v>0</v>
      </c>
      <c r="N19" s="20"/>
      <c r="O19" s="20"/>
      <c r="P19">
        <f t="shared" si="5"/>
        <v>0</v>
      </c>
    </row>
    <row r="20" spans="4:16" x14ac:dyDescent="0.25">
      <c r="D20" s="10" t="s">
        <v>41</v>
      </c>
      <c r="E20" s="21">
        <f t="shared" si="0"/>
        <v>0</v>
      </c>
      <c r="F20" s="20"/>
      <c r="G20" s="20"/>
      <c r="H20" s="20">
        <f t="shared" si="1"/>
        <v>0</v>
      </c>
      <c r="I20" s="20">
        <f t="shared" si="2"/>
        <v>0</v>
      </c>
      <c r="J20" s="20"/>
      <c r="K20" s="20"/>
      <c r="L20" s="20">
        <f t="shared" si="3"/>
        <v>0</v>
      </c>
      <c r="M20" s="20">
        <f t="shared" si="4"/>
        <v>0</v>
      </c>
      <c r="N20" s="20"/>
      <c r="O20" s="20"/>
      <c r="P20">
        <f t="shared" si="5"/>
        <v>0</v>
      </c>
    </row>
    <row r="21" spans="4:16" x14ac:dyDescent="0.25">
      <c r="D21" s="10" t="s">
        <v>42</v>
      </c>
      <c r="E21" s="21">
        <f t="shared" si="0"/>
        <v>0</v>
      </c>
      <c r="F21" s="20"/>
      <c r="G21" s="20"/>
      <c r="H21" s="20">
        <f t="shared" si="1"/>
        <v>0</v>
      </c>
      <c r="I21" s="20">
        <f t="shared" si="2"/>
        <v>0</v>
      </c>
      <c r="J21" s="20"/>
      <c r="K21" s="20"/>
      <c r="L21" s="20">
        <f t="shared" si="3"/>
        <v>0</v>
      </c>
      <c r="M21" s="20">
        <f t="shared" si="4"/>
        <v>0</v>
      </c>
      <c r="N21" s="20"/>
      <c r="O21" s="20"/>
      <c r="P21">
        <f t="shared" si="5"/>
        <v>0</v>
      </c>
    </row>
    <row r="22" spans="4:16" x14ac:dyDescent="0.25">
      <c r="D22" s="10" t="s">
        <v>43</v>
      </c>
      <c r="E22" s="21">
        <f t="shared" si="0"/>
        <v>0</v>
      </c>
      <c r="F22" s="20">
        <f>SUM(E17:E21)</f>
        <v>0</v>
      </c>
      <c r="G22" s="20">
        <f>SUM(H17:H21)</f>
        <v>0</v>
      </c>
      <c r="H22" s="20">
        <f t="shared" si="1"/>
        <v>0</v>
      </c>
      <c r="I22" s="20">
        <f t="shared" si="2"/>
        <v>0</v>
      </c>
      <c r="J22" s="20">
        <f>SUM(I17:I21)</f>
        <v>0</v>
      </c>
      <c r="K22" s="20">
        <f>SUM(L17:L21)</f>
        <v>0</v>
      </c>
      <c r="L22" s="20">
        <f t="shared" si="3"/>
        <v>0</v>
      </c>
      <c r="M22" s="20">
        <f t="shared" si="4"/>
        <v>0</v>
      </c>
      <c r="N22" s="20">
        <f>SUM(M17:M21)</f>
        <v>0</v>
      </c>
      <c r="O22" s="20">
        <f>SUM(P17:P21)</f>
        <v>0</v>
      </c>
      <c r="P22">
        <f t="shared" si="5"/>
        <v>0</v>
      </c>
    </row>
    <row r="23" spans="4:16" x14ac:dyDescent="0.25">
      <c r="D23" s="10" t="s">
        <v>44</v>
      </c>
      <c r="E23" s="21"/>
      <c r="F23" s="20">
        <f>SUM(F17:F21)-SUM(G17:G21)</f>
        <v>0</v>
      </c>
      <c r="G23" s="20">
        <f>SUM(G17:G21)-SUM(F17:F21)</f>
        <v>0</v>
      </c>
      <c r="H23" s="20"/>
      <c r="I23" s="20"/>
      <c r="J23" s="20">
        <f>SUM(J17:J21)-SUM(K17:K21)</f>
        <v>0</v>
      </c>
      <c r="K23" s="20">
        <f>SUM(K17:K21)-SUM(J17:J21)</f>
        <v>0</v>
      </c>
      <c r="L23" s="20"/>
      <c r="M23" s="20"/>
      <c r="N23" s="20">
        <f>SUM(N17:N21)-SUM(O17:O21)</f>
        <v>0</v>
      </c>
      <c r="O23" s="20">
        <f>SUM(O17:O21)-SUM(N17:N21)</f>
        <v>0</v>
      </c>
    </row>
    <row r="24" spans="4:16" x14ac:dyDescent="0.25">
      <c r="F24" s="10" t="s">
        <v>45</v>
      </c>
      <c r="G24" s="12"/>
      <c r="H24" s="7"/>
      <c r="I24" s="7"/>
      <c r="J24" s="10" t="s">
        <v>46</v>
      </c>
      <c r="K24" s="12"/>
      <c r="L24" s="7"/>
      <c r="M24" s="7"/>
      <c r="N24" s="10" t="s">
        <v>47</v>
      </c>
      <c r="O24" s="12"/>
    </row>
  </sheetData>
  <mergeCells count="4">
    <mergeCell ref="B11:D11"/>
    <mergeCell ref="I3:J3"/>
    <mergeCell ref="B9:D9"/>
    <mergeCell ref="B10:D10"/>
  </mergeCells>
  <phoneticPr fontId="0" type="noConversion"/>
  <pageMargins left="0" right="0.25" top="1" bottom="1" header="0.5" footer="0.5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Info</vt:lpstr>
      <vt:lpstr>A</vt:lpstr>
      <vt:lpstr>Info2</vt:lpstr>
      <vt:lpstr>8OAA1</vt:lpstr>
      <vt:lpstr>8OBB2</vt:lpstr>
      <vt:lpstr>8Oaa3</vt:lpstr>
      <vt:lpstr>Info3</vt:lpstr>
      <vt:lpstr>Brackets</vt:lpstr>
      <vt:lpstr>Sheet11</vt:lpstr>
      <vt:lpstr>Info</vt:lpstr>
      <vt:lpstr>Brackets!Print_Area</vt:lpstr>
    </vt:vector>
  </TitlesOfParts>
  <Company>Miami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Zehler</dc:creator>
  <cp:lastModifiedBy>Chris Bielby</cp:lastModifiedBy>
  <cp:lastPrinted>2014-01-29T15:13:26Z</cp:lastPrinted>
  <dcterms:created xsi:type="dcterms:W3CDTF">2004-04-30T01:29:35Z</dcterms:created>
  <dcterms:modified xsi:type="dcterms:W3CDTF">2024-08-30T12:12:22Z</dcterms:modified>
</cp:coreProperties>
</file>