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abe\Downloads\Excel\"/>
    </mc:Choice>
  </mc:AlternateContent>
  <xr:revisionPtr revIDLastSave="0" documentId="13_ncr:1_{3C9FE5E7-2853-49F4-902B-78D18D40A94E}" xr6:coauthVersionLast="47" xr6:coauthVersionMax="47" xr10:uidLastSave="{00000000-0000-0000-0000-000000000000}"/>
  <bookViews>
    <workbookView xWindow="-110" yWindow="-110" windowWidth="25820" windowHeight="13900" tabRatio="860" xr2:uid="{00000000-000D-0000-FFFF-FFFF00000000}"/>
  </bookViews>
  <sheets>
    <sheet name="Info" sheetId="1" r:id="rId1"/>
    <sheet name="Ct1" sheetId="92" state="hidden" r:id="rId2"/>
    <sheet name="A" sheetId="117" r:id="rId3"/>
    <sheet name="Info2" sheetId="81" r:id="rId4"/>
    <sheet name="Ct2" sheetId="93" state="hidden" r:id="rId5"/>
    <sheet name="Ct3" sheetId="94" state="hidden" r:id="rId6"/>
    <sheet name="Gold" sheetId="91" r:id="rId7"/>
    <sheet name="Sheet11" sheetId="47" state="hidden" r:id="rId8"/>
    <sheet name="Sheet2" sheetId="48" state="hidden" r:id="rId9"/>
  </sheets>
  <definedNames>
    <definedName name="Info" localSheetId="1">'Ct1'!$A$1:$L$29</definedName>
    <definedName name="Info" localSheetId="4">'Ct2'!$A$1:$L$29</definedName>
    <definedName name="Info" localSheetId="5">'Ct3'!$A$1:$L$29</definedName>
    <definedName name="Info">Info!$A$5:$I$32</definedName>
    <definedName name="Info2" localSheetId="1">'Ct1'!$A$1:$L$29</definedName>
    <definedName name="Info2" localSheetId="4">'Ct2'!$A$1:$L$29</definedName>
    <definedName name="Info2" localSheetId="5">'Ct3'!$A$1:$L$29</definedName>
    <definedName name="Info2">Info!$A$12:$H$32</definedName>
    <definedName name="Info3">Info!$A$5:$H$32</definedName>
    <definedName name="Info4">Info!$A$5:$H$32</definedName>
    <definedName name="Info5">Info!$A$5:$H$32</definedName>
    <definedName name="Info9">Info!$A$5:$H$32</definedName>
    <definedName name="_xlnm.Print_Area" localSheetId="1">'Ct1'!$A$1:$L$204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17" l="1"/>
  <c r="J28" i="117"/>
  <c r="F28" i="117"/>
  <c r="Z16" i="117"/>
  <c r="R16" i="117"/>
  <c r="J16" i="117"/>
  <c r="R28" i="117"/>
  <c r="B9" i="117"/>
  <c r="AA44" i="117"/>
  <c r="AB43" i="117"/>
  <c r="AB42" i="117"/>
  <c r="AB41" i="117"/>
  <c r="B3" i="91"/>
  <c r="B4" i="91"/>
  <c r="A11" i="91"/>
  <c r="V28" i="117"/>
  <c r="AA45" i="117"/>
  <c r="V16" i="117"/>
  <c r="N16" i="117"/>
  <c r="F16" i="117"/>
  <c r="J37" i="117" l="1"/>
  <c r="B13" i="117" l="1"/>
  <c r="F7" i="81" s="1"/>
  <c r="A13" i="91" s="1"/>
  <c r="B12" i="117"/>
  <c r="E7" i="81" s="1"/>
  <c r="A8" i="91" s="1"/>
  <c r="AA25" i="117"/>
  <c r="Z25" i="117"/>
  <c r="W25" i="117"/>
  <c r="V25" i="117"/>
  <c r="AB23" i="117"/>
  <c r="Y23" i="117"/>
  <c r="X23" i="117"/>
  <c r="U23" i="117"/>
  <c r="AB22" i="117"/>
  <c r="Y22" i="117"/>
  <c r="X22" i="117"/>
  <c r="U22" i="117"/>
  <c r="AB21" i="117"/>
  <c r="Y21" i="117"/>
  <c r="X21" i="117"/>
  <c r="U21" i="117"/>
  <c r="AB20" i="117"/>
  <c r="Y20" i="117"/>
  <c r="X20" i="117"/>
  <c r="U20" i="117"/>
  <c r="AB19" i="117"/>
  <c r="AA24" i="117" s="1"/>
  <c r="Y19" i="117"/>
  <c r="X19" i="117"/>
  <c r="U19" i="117"/>
  <c r="W37" i="117"/>
  <c r="V37" i="117"/>
  <c r="S37" i="117"/>
  <c r="R37" i="117"/>
  <c r="K37" i="117"/>
  <c r="G37" i="117"/>
  <c r="F37" i="117"/>
  <c r="X35" i="117"/>
  <c r="U35" i="117"/>
  <c r="T35" i="117"/>
  <c r="Q35" i="117"/>
  <c r="L35" i="117"/>
  <c r="I35" i="117"/>
  <c r="H35" i="117"/>
  <c r="E35" i="117"/>
  <c r="X34" i="117"/>
  <c r="U34" i="117"/>
  <c r="T34" i="117"/>
  <c r="Q34" i="117"/>
  <c r="L34" i="117"/>
  <c r="I34" i="117"/>
  <c r="H34" i="117"/>
  <c r="E34" i="117"/>
  <c r="X33" i="117"/>
  <c r="U33" i="117"/>
  <c r="T33" i="117"/>
  <c r="Q33" i="117"/>
  <c r="L33" i="117"/>
  <c r="I33" i="117"/>
  <c r="H33" i="117"/>
  <c r="E33" i="117"/>
  <c r="X32" i="117"/>
  <c r="U32" i="117"/>
  <c r="T32" i="117"/>
  <c r="Q32" i="117"/>
  <c r="L32" i="117"/>
  <c r="I32" i="117"/>
  <c r="H32" i="117"/>
  <c r="E32" i="117"/>
  <c r="X31" i="117"/>
  <c r="U31" i="117"/>
  <c r="T31" i="117"/>
  <c r="S36" i="117" s="1"/>
  <c r="Q31" i="117"/>
  <c r="L31" i="117"/>
  <c r="I31" i="117"/>
  <c r="H31" i="117"/>
  <c r="G36" i="117" s="1"/>
  <c r="E31" i="117"/>
  <c r="F36" i="117" s="1"/>
  <c r="S25" i="117"/>
  <c r="R25" i="117"/>
  <c r="O25" i="117"/>
  <c r="N25" i="117"/>
  <c r="K25" i="117"/>
  <c r="J25" i="117"/>
  <c r="G25" i="117"/>
  <c r="F25" i="117"/>
  <c r="T23" i="117"/>
  <c r="Q23" i="117"/>
  <c r="P23" i="117"/>
  <c r="M23" i="117"/>
  <c r="L23" i="117"/>
  <c r="I23" i="117"/>
  <c r="H23" i="117"/>
  <c r="E23" i="117"/>
  <c r="T22" i="117"/>
  <c r="Q22" i="117"/>
  <c r="P22" i="117"/>
  <c r="M22" i="117"/>
  <c r="L22" i="117"/>
  <c r="I22" i="117"/>
  <c r="H22" i="117"/>
  <c r="E22" i="117"/>
  <c r="T21" i="117"/>
  <c r="Q21" i="117"/>
  <c r="P21" i="117"/>
  <c r="M21" i="117"/>
  <c r="L21" i="117"/>
  <c r="I21" i="117"/>
  <c r="H21" i="117"/>
  <c r="E21" i="117"/>
  <c r="T20" i="117"/>
  <c r="Q20" i="117"/>
  <c r="P20" i="117"/>
  <c r="M20" i="117"/>
  <c r="L20" i="117"/>
  <c r="I20" i="117"/>
  <c r="H20" i="117"/>
  <c r="T19" i="117"/>
  <c r="Q19" i="117"/>
  <c r="P19" i="117"/>
  <c r="M19" i="117"/>
  <c r="L19" i="117"/>
  <c r="I19" i="117"/>
  <c r="H19" i="117"/>
  <c r="E19" i="117"/>
  <c r="B11" i="117"/>
  <c r="B10" i="117"/>
  <c r="C7" i="81" s="1"/>
  <c r="D16" i="91" s="1"/>
  <c r="B7" i="81"/>
  <c r="D6" i="91" s="1"/>
  <c r="C3" i="117"/>
  <c r="J2" i="117"/>
  <c r="C2" i="117"/>
  <c r="B1" i="117"/>
  <c r="O9" i="117" l="1"/>
  <c r="O13" i="117"/>
  <c r="O12" i="117"/>
  <c r="O11" i="117"/>
  <c r="O10" i="117"/>
  <c r="R36" i="117"/>
  <c r="Q37" i="117" s="1"/>
  <c r="K36" i="117"/>
  <c r="J36" i="117"/>
  <c r="V36" i="117"/>
  <c r="J24" i="117"/>
  <c r="K24" i="117"/>
  <c r="G24" i="117"/>
  <c r="O24" i="117"/>
  <c r="F24" i="117"/>
  <c r="S24" i="117"/>
  <c r="D7" i="81"/>
  <c r="D21" i="91" s="1"/>
  <c r="B13" i="81"/>
  <c r="W36" i="117"/>
  <c r="E13" i="81"/>
  <c r="E37" i="117"/>
  <c r="R24" i="117"/>
  <c r="N24" i="117"/>
  <c r="Z24" i="117"/>
  <c r="V24" i="117"/>
  <c r="W24" i="117"/>
  <c r="H37" i="117"/>
  <c r="I37" i="117" l="1"/>
  <c r="J10" i="117"/>
  <c r="J12" i="117"/>
  <c r="K12" i="117"/>
  <c r="K9" i="117"/>
  <c r="J9" i="117"/>
  <c r="T25" i="117"/>
  <c r="K10" i="117"/>
  <c r="K11" i="117"/>
  <c r="J13" i="117"/>
  <c r="J11" i="117"/>
  <c r="K13" i="117"/>
  <c r="T37" i="117"/>
  <c r="M25" i="117"/>
  <c r="P25" i="117"/>
  <c r="L25" i="117"/>
  <c r="I25" i="117"/>
  <c r="H25" i="117"/>
  <c r="X37" i="117"/>
  <c r="X25" i="117"/>
  <c r="E25" i="117"/>
  <c r="AB25" i="117"/>
  <c r="U25" i="117"/>
  <c r="U37" i="117"/>
  <c r="Q25" i="117"/>
  <c r="Y25" i="117"/>
  <c r="F10" i="117" l="1"/>
  <c r="G10" i="117"/>
  <c r="G12" i="117"/>
  <c r="G9" i="117"/>
  <c r="F12" i="117"/>
  <c r="G11" i="117"/>
  <c r="F13" i="117"/>
  <c r="F11" i="117"/>
  <c r="G13" i="117"/>
  <c r="N13" i="117"/>
  <c r="F9" i="117"/>
  <c r="N12" i="117"/>
  <c r="C13" i="81"/>
  <c r="N11" i="117"/>
  <c r="D13" i="81" s="1"/>
  <c r="N10" i="117"/>
  <c r="N9" i="117"/>
  <c r="I29" i="93" l="1"/>
  <c r="F67" i="93"/>
  <c r="D19" i="91"/>
  <c r="F1" i="92"/>
  <c r="C4" i="92"/>
  <c r="E5" i="92"/>
  <c r="I5" i="92"/>
  <c r="L5" i="92"/>
  <c r="C8" i="92"/>
  <c r="E9" i="92"/>
  <c r="I9" i="92"/>
  <c r="L9" i="92"/>
  <c r="C12" i="92"/>
  <c r="E13" i="92"/>
  <c r="I13" i="92"/>
  <c r="L13" i="92"/>
  <c r="C16" i="92"/>
  <c r="E17" i="92"/>
  <c r="I17" i="92"/>
  <c r="L17" i="92"/>
  <c r="C20" i="92"/>
  <c r="E21" i="92"/>
  <c r="I21" i="92"/>
  <c r="L21" i="92"/>
  <c r="C24" i="92"/>
  <c r="E25" i="92"/>
  <c r="I25" i="92"/>
  <c r="L25" i="92"/>
  <c r="C28" i="92"/>
  <c r="E29" i="92"/>
  <c r="I29" i="92"/>
  <c r="L29" i="92"/>
  <c r="C32" i="92"/>
  <c r="E33" i="92"/>
  <c r="I33" i="92"/>
  <c r="L33" i="92"/>
  <c r="F35" i="92"/>
  <c r="C38" i="92"/>
  <c r="E39" i="92"/>
  <c r="I39" i="92"/>
  <c r="L39" i="92"/>
  <c r="C42" i="92"/>
  <c r="E43" i="92"/>
  <c r="I43" i="92"/>
  <c r="L43" i="92"/>
  <c r="C46" i="92"/>
  <c r="E47" i="92"/>
  <c r="I47" i="92"/>
  <c r="L47" i="92"/>
  <c r="C50" i="92"/>
  <c r="E51" i="92"/>
  <c r="I51" i="92"/>
  <c r="L51" i="92"/>
  <c r="C54" i="92"/>
  <c r="E55" i="92"/>
  <c r="I55" i="92"/>
  <c r="L55" i="92"/>
  <c r="C58" i="92"/>
  <c r="E59" i="92"/>
  <c r="I59" i="92"/>
  <c r="L59" i="92"/>
  <c r="C62" i="92"/>
  <c r="E63" i="92"/>
  <c r="I63" i="92"/>
  <c r="L63" i="92"/>
  <c r="C66" i="92"/>
  <c r="E67" i="92"/>
  <c r="I67" i="92"/>
  <c r="L67" i="92"/>
  <c r="F69" i="92"/>
  <c r="C72" i="92"/>
  <c r="E73" i="92"/>
  <c r="I73" i="92"/>
  <c r="L73" i="92"/>
  <c r="E77" i="92"/>
  <c r="I77" i="92"/>
  <c r="L77" i="92"/>
  <c r="E81" i="92"/>
  <c r="I81" i="92"/>
  <c r="L81" i="92"/>
  <c r="E85" i="92"/>
  <c r="I85" i="92"/>
  <c r="L85" i="92"/>
  <c r="E89" i="92"/>
  <c r="I89" i="92"/>
  <c r="L89" i="92"/>
  <c r="E93" i="92"/>
  <c r="I93" i="92"/>
  <c r="L93" i="92"/>
  <c r="E97" i="92"/>
  <c r="I97" i="92"/>
  <c r="L97" i="92"/>
  <c r="E101" i="92"/>
  <c r="I101" i="92"/>
  <c r="L101" i="92"/>
  <c r="E107" i="92"/>
  <c r="I107" i="92"/>
  <c r="L107" i="92"/>
  <c r="E111" i="92"/>
  <c r="I111" i="92"/>
  <c r="L111" i="92"/>
  <c r="E115" i="92"/>
  <c r="I115" i="92"/>
  <c r="L115" i="92"/>
  <c r="E119" i="92"/>
  <c r="I119" i="92"/>
  <c r="L119" i="92"/>
  <c r="E123" i="92"/>
  <c r="I123" i="92"/>
  <c r="L123" i="92"/>
  <c r="E127" i="92"/>
  <c r="I127" i="92"/>
  <c r="L127" i="92"/>
  <c r="E131" i="92"/>
  <c r="I131" i="92"/>
  <c r="L131" i="92"/>
  <c r="E135" i="92"/>
  <c r="I135" i="92"/>
  <c r="L135" i="92"/>
  <c r="E141" i="92"/>
  <c r="I141" i="92"/>
  <c r="L141" i="92"/>
  <c r="E145" i="92"/>
  <c r="I145" i="92"/>
  <c r="L145" i="92"/>
  <c r="E149" i="92"/>
  <c r="I149" i="92"/>
  <c r="L149" i="92"/>
  <c r="E153" i="92"/>
  <c r="I153" i="92"/>
  <c r="L153" i="92"/>
  <c r="E157" i="92"/>
  <c r="I157" i="92"/>
  <c r="L157" i="92"/>
  <c r="E161" i="92"/>
  <c r="I161" i="92"/>
  <c r="L161" i="92"/>
  <c r="E165" i="92"/>
  <c r="I165" i="92"/>
  <c r="L165" i="92"/>
  <c r="E169" i="92"/>
  <c r="I169" i="92"/>
  <c r="L169" i="92"/>
  <c r="E175" i="92"/>
  <c r="I175" i="92"/>
  <c r="L175" i="92"/>
  <c r="E179" i="92"/>
  <c r="I179" i="92"/>
  <c r="L179" i="92"/>
  <c r="E183" i="92"/>
  <c r="I183" i="92"/>
  <c r="L183" i="92"/>
  <c r="E187" i="92"/>
  <c r="I187" i="92"/>
  <c r="L187" i="92"/>
  <c r="E191" i="92"/>
  <c r="I191" i="92"/>
  <c r="L191" i="92"/>
  <c r="E195" i="92"/>
  <c r="I195" i="92"/>
  <c r="L195" i="92"/>
  <c r="E199" i="92"/>
  <c r="I199" i="92"/>
  <c r="L199" i="92"/>
  <c r="E203" i="92"/>
  <c r="I203" i="92"/>
  <c r="L203" i="92"/>
  <c r="B5" i="81"/>
  <c r="C5" i="81"/>
  <c r="B11" i="81"/>
  <c r="E5" i="81"/>
  <c r="E11" i="81"/>
  <c r="B6" i="81"/>
  <c r="B12" i="81"/>
  <c r="E6" i="81"/>
  <c r="E12" i="81"/>
  <c r="D5" i="81"/>
  <c r="C6" i="81"/>
  <c r="D6" i="81"/>
  <c r="F72" i="93"/>
  <c r="I80" i="93"/>
  <c r="E152" i="93"/>
  <c r="I165" i="93"/>
  <c r="E1" i="93"/>
  <c r="C3" i="93"/>
  <c r="I4" i="93"/>
  <c r="L4" i="93"/>
  <c r="C7" i="93"/>
  <c r="E8" i="93"/>
  <c r="F8" i="93"/>
  <c r="G8" i="93"/>
  <c r="C11" i="93"/>
  <c r="L12" i="93"/>
  <c r="C15" i="93"/>
  <c r="L16" i="93"/>
  <c r="C20" i="93"/>
  <c r="E21" i="93"/>
  <c r="I21" i="93"/>
  <c r="J21" i="93"/>
  <c r="K21" i="93"/>
  <c r="C24" i="93"/>
  <c r="E25" i="93"/>
  <c r="F25" i="93"/>
  <c r="G25" i="93"/>
  <c r="L25" i="93"/>
  <c r="C28" i="93"/>
  <c r="E29" i="93"/>
  <c r="L29" i="93"/>
  <c r="C32" i="93"/>
  <c r="I33" i="93"/>
  <c r="J33" i="93"/>
  <c r="K33" i="93"/>
  <c r="E35" i="93"/>
  <c r="C37" i="93"/>
  <c r="I38" i="93"/>
  <c r="J38" i="93"/>
  <c r="K38" i="93"/>
  <c r="L38" i="93"/>
  <c r="C41" i="93"/>
  <c r="E42" i="93"/>
  <c r="F42" i="93"/>
  <c r="G42" i="93"/>
  <c r="C45" i="93"/>
  <c r="E46" i="93"/>
  <c r="F46" i="93"/>
  <c r="G46" i="93"/>
  <c r="C49" i="93"/>
  <c r="L50" i="93"/>
  <c r="C54" i="93"/>
  <c r="E55" i="93"/>
  <c r="F55" i="93"/>
  <c r="G55" i="93"/>
  <c r="I55" i="93"/>
  <c r="J55" i="93"/>
  <c r="K55" i="93"/>
  <c r="C58" i="93"/>
  <c r="E59" i="93"/>
  <c r="I59" i="93"/>
  <c r="C62" i="93"/>
  <c r="E63" i="93"/>
  <c r="L63" i="93"/>
  <c r="C66" i="93"/>
  <c r="I67" i="93"/>
  <c r="E69" i="93"/>
  <c r="C71" i="93"/>
  <c r="I72" i="93"/>
  <c r="J72" i="93"/>
  <c r="K72" i="93"/>
  <c r="L72" i="93"/>
  <c r="C75" i="93"/>
  <c r="I76" i="93"/>
  <c r="L76" i="93"/>
  <c r="C79" i="93"/>
  <c r="E80" i="93"/>
  <c r="C83" i="93"/>
  <c r="L84" i="93"/>
  <c r="C88" i="93"/>
  <c r="E89" i="93"/>
  <c r="I89" i="93"/>
  <c r="C92" i="93"/>
  <c r="E93" i="93"/>
  <c r="L93" i="93"/>
  <c r="C96" i="93"/>
  <c r="I97" i="93"/>
  <c r="C100" i="93"/>
  <c r="I101" i="93"/>
  <c r="E103" i="93"/>
  <c r="C105" i="93"/>
  <c r="I106" i="93"/>
  <c r="L106" i="93"/>
  <c r="C109" i="93"/>
  <c r="E110" i="93"/>
  <c r="F110" i="93"/>
  <c r="G110" i="93"/>
  <c r="C113" i="93"/>
  <c r="L114" i="93"/>
  <c r="C117" i="93"/>
  <c r="L118" i="93"/>
  <c r="C122" i="93"/>
  <c r="E123" i="93"/>
  <c r="I123" i="93"/>
  <c r="J123" i="93"/>
  <c r="K123" i="93"/>
  <c r="C126" i="93"/>
  <c r="E127" i="93"/>
  <c r="F127" i="93"/>
  <c r="G127" i="93"/>
  <c r="L127" i="93"/>
  <c r="C130" i="93"/>
  <c r="E131" i="93"/>
  <c r="L131" i="93"/>
  <c r="C134" i="93"/>
  <c r="I135" i="93"/>
  <c r="E137" i="93"/>
  <c r="C139" i="93"/>
  <c r="I140" i="93"/>
  <c r="J140" i="93"/>
  <c r="K140" i="93"/>
  <c r="L140" i="93"/>
  <c r="C143" i="93"/>
  <c r="E144" i="93"/>
  <c r="C147" i="93"/>
  <c r="E148" i="93"/>
  <c r="C151" i="93"/>
  <c r="L152" i="93"/>
  <c r="C156" i="93"/>
  <c r="E157" i="93"/>
  <c r="I157" i="93"/>
  <c r="C160" i="93"/>
  <c r="E161" i="93"/>
  <c r="I161" i="93"/>
  <c r="C164" i="93"/>
  <c r="E165" i="93"/>
  <c r="L165" i="93"/>
  <c r="C168" i="93"/>
  <c r="I169" i="93"/>
  <c r="E171" i="93"/>
  <c r="C173" i="93"/>
  <c r="I174" i="93"/>
  <c r="L174" i="93"/>
  <c r="C177" i="93"/>
  <c r="I178" i="93"/>
  <c r="L178" i="93"/>
  <c r="C181" i="93"/>
  <c r="E182" i="93"/>
  <c r="C185" i="93"/>
  <c r="L186" i="93"/>
  <c r="C190" i="93"/>
  <c r="E191" i="93"/>
  <c r="I191" i="93"/>
  <c r="C194" i="93"/>
  <c r="E195" i="93"/>
  <c r="L195" i="93"/>
  <c r="C198" i="93"/>
  <c r="I199" i="93"/>
  <c r="C202" i="93"/>
  <c r="I203" i="93"/>
  <c r="E1" i="94"/>
  <c r="E5" i="94"/>
  <c r="I5" i="94"/>
  <c r="L5" i="94"/>
  <c r="E9" i="94"/>
  <c r="I9" i="94"/>
  <c r="E35" i="94"/>
  <c r="E39" i="94"/>
  <c r="I39" i="94"/>
  <c r="L39" i="94"/>
  <c r="E43" i="94"/>
  <c r="I43" i="94"/>
  <c r="E69" i="94"/>
  <c r="E73" i="94"/>
  <c r="I73" i="94"/>
  <c r="L73" i="94"/>
  <c r="E77" i="94"/>
  <c r="I77" i="94"/>
  <c r="E81" i="94"/>
  <c r="I81" i="94"/>
  <c r="E103" i="94"/>
  <c r="E107" i="94"/>
  <c r="I107" i="94"/>
  <c r="L107" i="94"/>
  <c r="E111" i="94"/>
  <c r="I111" i="94"/>
  <c r="E115" i="94"/>
  <c r="I115" i="94"/>
  <c r="E137" i="94"/>
  <c r="E141" i="94"/>
  <c r="I141" i="94"/>
  <c r="L141" i="94"/>
  <c r="E145" i="94"/>
  <c r="I145" i="94"/>
  <c r="E149" i="94"/>
  <c r="I149" i="94"/>
  <c r="E171" i="94"/>
  <c r="E175" i="94"/>
  <c r="I175" i="94"/>
  <c r="L175" i="94"/>
  <c r="E179" i="94"/>
  <c r="I179" i="94"/>
  <c r="E183" i="94"/>
  <c r="I183" i="94"/>
  <c r="A1" i="91"/>
  <c r="D9" i="91"/>
  <c r="B1" i="47"/>
  <c r="K1" i="47"/>
  <c r="R1" i="47"/>
  <c r="K3" i="47"/>
  <c r="B9" i="47"/>
  <c r="B10" i="47"/>
  <c r="B11" i="47"/>
  <c r="E17" i="47"/>
  <c r="H17" i="47"/>
  <c r="I17" i="47"/>
  <c r="L17" i="47"/>
  <c r="M17" i="47"/>
  <c r="P17" i="47"/>
  <c r="E18" i="47"/>
  <c r="H18" i="47"/>
  <c r="I18" i="47"/>
  <c r="L18" i="47"/>
  <c r="M18" i="47"/>
  <c r="P18" i="47"/>
  <c r="E19" i="47"/>
  <c r="H19" i="47"/>
  <c r="I19" i="47"/>
  <c r="L19" i="47"/>
  <c r="M19" i="47"/>
  <c r="P19" i="47"/>
  <c r="E20" i="47"/>
  <c r="H20" i="47"/>
  <c r="I20" i="47"/>
  <c r="L20" i="47"/>
  <c r="M20" i="47"/>
  <c r="P20" i="47"/>
  <c r="O22" i="47" s="1"/>
  <c r="E21" i="47"/>
  <c r="H21" i="47"/>
  <c r="I21" i="47"/>
  <c r="L21" i="47"/>
  <c r="M21" i="47"/>
  <c r="P21" i="47"/>
  <c r="F23" i="47"/>
  <c r="G23" i="47"/>
  <c r="O11" i="47" s="1"/>
  <c r="J23" i="47"/>
  <c r="K23" i="47"/>
  <c r="N23" i="47"/>
  <c r="O23" i="47"/>
  <c r="O10" i="47" s="1"/>
  <c r="E18" i="48"/>
  <c r="F23" i="48" s="1"/>
  <c r="H18" i="48"/>
  <c r="I18" i="48"/>
  <c r="L18" i="48"/>
  <c r="M18" i="48"/>
  <c r="P18" i="48"/>
  <c r="E19" i="48"/>
  <c r="H19" i="48"/>
  <c r="I19" i="48"/>
  <c r="L19" i="48"/>
  <c r="M19" i="48"/>
  <c r="P19" i="48"/>
  <c r="E20" i="48"/>
  <c r="H20" i="48"/>
  <c r="I20" i="48"/>
  <c r="L20" i="48"/>
  <c r="M20" i="48"/>
  <c r="P20" i="48"/>
  <c r="E21" i="48"/>
  <c r="H21" i="48"/>
  <c r="I21" i="48"/>
  <c r="L21" i="48"/>
  <c r="M21" i="48"/>
  <c r="P21" i="48"/>
  <c r="O23" i="48" s="1"/>
  <c r="E22" i="48"/>
  <c r="H22" i="48"/>
  <c r="I22" i="48"/>
  <c r="L22" i="48"/>
  <c r="M22" i="48"/>
  <c r="P22" i="48"/>
  <c r="F24" i="48"/>
  <c r="O10" i="48" s="1"/>
  <c r="G24" i="48"/>
  <c r="J24" i="48"/>
  <c r="K24" i="48"/>
  <c r="N24" i="48"/>
  <c r="O24" i="48"/>
  <c r="O11" i="48" s="1"/>
  <c r="I50" i="93"/>
  <c r="O9" i="47" l="1"/>
  <c r="O12" i="48"/>
  <c r="J23" i="48"/>
  <c r="K22" i="47"/>
  <c r="G22" i="47"/>
  <c r="K23" i="48"/>
  <c r="L23" i="48" s="1"/>
  <c r="F22" i="47"/>
  <c r="L144" i="93"/>
  <c r="L97" i="93"/>
  <c r="L110" i="93"/>
  <c r="I42" i="93"/>
  <c r="E12" i="93"/>
  <c r="L199" i="93"/>
  <c r="L67" i="93"/>
  <c r="I84" i="93"/>
  <c r="E67" i="93"/>
  <c r="L161" i="93"/>
  <c r="F186" i="93"/>
  <c r="E72" i="93"/>
  <c r="I182" i="93"/>
  <c r="I63" i="93"/>
  <c r="E76" i="93"/>
  <c r="L182" i="93"/>
  <c r="L169" i="93"/>
  <c r="L80" i="93"/>
  <c r="G169" i="93"/>
  <c r="I25" i="93"/>
  <c r="G178" i="93"/>
  <c r="I127" i="93"/>
  <c r="I144" i="93"/>
  <c r="I186" i="93"/>
  <c r="I46" i="93"/>
  <c r="L101" i="93"/>
  <c r="G76" i="93"/>
  <c r="E174" i="93"/>
  <c r="F84" i="93"/>
  <c r="L59" i="93"/>
  <c r="G67" i="93"/>
  <c r="I195" i="93"/>
  <c r="I118" i="93"/>
  <c r="L89" i="93"/>
  <c r="E84" i="93"/>
  <c r="I16" i="93"/>
  <c r="G84" i="93"/>
  <c r="L203" i="93"/>
  <c r="F76" i="93"/>
  <c r="I152" i="93"/>
  <c r="I8" i="93"/>
  <c r="E186" i="93"/>
  <c r="I114" i="93"/>
  <c r="G186" i="93"/>
  <c r="E199" i="93"/>
  <c r="I93" i="93"/>
  <c r="I110" i="93"/>
  <c r="L33" i="93"/>
  <c r="I12" i="93"/>
  <c r="J11" i="47"/>
  <c r="H22" i="47"/>
  <c r="K9" i="47"/>
  <c r="L55" i="93"/>
  <c r="E33" i="93"/>
  <c r="G38" i="93"/>
  <c r="L42" i="93"/>
  <c r="L21" i="93"/>
  <c r="E101" i="93"/>
  <c r="G23" i="48"/>
  <c r="L135" i="93"/>
  <c r="I148" i="93"/>
  <c r="E114" i="93"/>
  <c r="E50" i="93"/>
  <c r="E22" i="47"/>
  <c r="I131" i="93"/>
  <c r="E97" i="93"/>
  <c r="G72" i="93"/>
  <c r="E16" i="93"/>
  <c r="E178" i="93"/>
  <c r="E169" i="93"/>
  <c r="F169" i="93"/>
  <c r="F178" i="93"/>
  <c r="K12" i="48"/>
  <c r="N23" i="48"/>
  <c r="M23" i="48" s="1"/>
  <c r="L148" i="93"/>
  <c r="G140" i="93"/>
  <c r="E140" i="93"/>
  <c r="L123" i="93"/>
  <c r="G199" i="93"/>
  <c r="F199" i="93"/>
  <c r="E203" i="93"/>
  <c r="F140" i="93"/>
  <c r="J10" i="48"/>
  <c r="N22" i="47"/>
  <c r="M22" i="47" s="1"/>
  <c r="L191" i="93"/>
  <c r="F38" i="93"/>
  <c r="L157" i="93"/>
  <c r="J22" i="47"/>
  <c r="L22" i="47" s="1"/>
  <c r="E135" i="93"/>
  <c r="L46" i="93"/>
  <c r="E118" i="93"/>
  <c r="E38" i="93"/>
  <c r="E106" i="93"/>
  <c r="E4" i="93"/>
  <c r="L8" i="93"/>
  <c r="I23" i="48" l="1"/>
  <c r="J11" i="48"/>
  <c r="P22" i="47"/>
  <c r="C12" i="81"/>
  <c r="F9" i="47"/>
  <c r="K10" i="48"/>
  <c r="N10" i="48" s="1"/>
  <c r="J12" i="48"/>
  <c r="N12" i="48" s="1"/>
  <c r="H23" i="48"/>
  <c r="I22" i="47"/>
  <c r="F10" i="47" s="1"/>
  <c r="J10" i="47"/>
  <c r="G9" i="47"/>
  <c r="F11" i="47"/>
  <c r="P23" i="48"/>
  <c r="K10" i="47"/>
  <c r="K11" i="47"/>
  <c r="N11" i="47" s="1"/>
  <c r="K11" i="48"/>
  <c r="N11" i="48" s="1"/>
  <c r="C11" i="81"/>
  <c r="G10" i="47"/>
  <c r="D11" i="81"/>
  <c r="J9" i="47"/>
  <c r="N9" i="47" s="1"/>
  <c r="E23" i="48"/>
  <c r="G11" i="48"/>
  <c r="F11" i="48" l="1"/>
  <c r="G12" i="48"/>
  <c r="F10" i="48"/>
  <c r="D12" i="81"/>
  <c r="N10" i="47"/>
  <c r="G10" i="48"/>
  <c r="F12" i="48"/>
  <c r="G11" i="47"/>
</calcChain>
</file>

<file path=xl/sharedStrings.xml><?xml version="1.0" encoding="utf-8"?>
<sst xmlns="http://schemas.openxmlformats.org/spreadsheetml/2006/main" count="1358" uniqueCount="209">
  <si>
    <t>Enter your Division in Cells C5 through C8</t>
  </si>
  <si>
    <t>Enter your Pool references in cells B5 thorugh B8</t>
  </si>
  <si>
    <t>Enter your court numbers in cells A5 through A8</t>
  </si>
  <si>
    <t xml:space="preserve">       sets</t>
  </si>
  <si>
    <t>set 1</t>
  </si>
  <si>
    <t>set 2</t>
  </si>
  <si>
    <t>set 3</t>
  </si>
  <si>
    <t>set 4</t>
  </si>
  <si>
    <t>set 5</t>
  </si>
  <si>
    <t>sets won</t>
  </si>
  <si>
    <t>point diff</t>
  </si>
  <si>
    <t>Enter your teams' names in seeded order in E5 to H8</t>
  </si>
  <si>
    <t>Winner Round 1 Court 6</t>
  </si>
  <si>
    <t>Winner Round 3 Court 5</t>
  </si>
  <si>
    <t>Winner Round 3 Court 6</t>
  </si>
  <si>
    <t>3rd Place Pool dd</t>
  </si>
  <si>
    <t>3rd Place Pool aa</t>
  </si>
  <si>
    <t>Winner Round 2 Court 3</t>
  </si>
  <si>
    <t>Winner Round 2 Court 4</t>
  </si>
  <si>
    <t>3rd Place Pool cc</t>
  </si>
  <si>
    <t>Winner Round 3 Court 3</t>
  </si>
  <si>
    <t>Winner Round 3 Court 4</t>
  </si>
  <si>
    <t>1st Place Pool bb</t>
  </si>
  <si>
    <t>1st Place Pool cc</t>
  </si>
  <si>
    <t>2nd Place Pool bb</t>
  </si>
  <si>
    <t>2nd Place Pool cc</t>
  </si>
  <si>
    <t>4th Place Pool bb</t>
  </si>
  <si>
    <t>4th Place Pool cc</t>
  </si>
  <si>
    <t>Winner Round 2 Court 2</t>
  </si>
  <si>
    <t>Winner Round 2 Court 6</t>
  </si>
  <si>
    <t>Winner Round 2 Court 5</t>
  </si>
  <si>
    <t>Winner Round 1 Court 2</t>
  </si>
  <si>
    <t>Winner Round 1 Court 3</t>
  </si>
  <si>
    <t>Winner Round 2 Court 1</t>
  </si>
  <si>
    <t>SUNDAY</t>
  </si>
  <si>
    <t>Winner Round 1 Court 1</t>
  </si>
  <si>
    <t>Winner Round 1 Court 4</t>
  </si>
  <si>
    <t>Winner Round 3 Court 1</t>
  </si>
  <si>
    <t>Winner Round 3 Court 2</t>
  </si>
  <si>
    <t>Change these court numbers to match the ones you are using for playoffs.</t>
  </si>
  <si>
    <t>They automatically populate the brackets.</t>
  </si>
  <si>
    <t>Instructions:</t>
  </si>
  <si>
    <t>Enter your tournament's name in cell A1</t>
  </si>
  <si>
    <t>Enter your tournament's date in cell A2</t>
  </si>
  <si>
    <t>When a pool finishes, rank the teams in cells R9 through R12 of their sheet by:</t>
  </si>
  <si>
    <t>Match Record</t>
  </si>
  <si>
    <t>Set Percentage</t>
  </si>
  <si>
    <t>Point Differential</t>
  </si>
  <si>
    <t>Coin Toss</t>
  </si>
  <si>
    <t>Any two-way ties are decided by the match they played between them.</t>
  </si>
  <si>
    <t>Three way ties NEVER use head-to-head comparison.</t>
  </si>
  <si>
    <t>Prev loser Ref</t>
  </si>
  <si>
    <t>set %</t>
  </si>
  <si>
    <t>Pool C</t>
  </si>
  <si>
    <t>1st</t>
  </si>
  <si>
    <t>2nd</t>
  </si>
  <si>
    <t>3rd</t>
  </si>
  <si>
    <t>4th</t>
  </si>
  <si>
    <t>Team 2</t>
  </si>
  <si>
    <t>Team 3</t>
  </si>
  <si>
    <t>Team 4</t>
  </si>
  <si>
    <t>Pool A</t>
  </si>
  <si>
    <t>Pool B</t>
  </si>
  <si>
    <t>4th Pool BB</t>
  </si>
  <si>
    <t>Gold</t>
  </si>
  <si>
    <t>Silver</t>
  </si>
  <si>
    <t>Pool</t>
  </si>
  <si>
    <t>Championships</t>
  </si>
  <si>
    <t>2004 Molten National</t>
  </si>
  <si>
    <t>Bid Qualifier</t>
  </si>
  <si>
    <t>Pool:</t>
  </si>
  <si>
    <t>Date:</t>
  </si>
  <si>
    <t>Division:</t>
  </si>
  <si>
    <t>Bracket:</t>
  </si>
  <si>
    <t>Court:</t>
  </si>
  <si>
    <t>Division</t>
  </si>
  <si>
    <t>Court</t>
  </si>
  <si>
    <t xml:space="preserve">      matches</t>
  </si>
  <si>
    <t>gm %</t>
  </si>
  <si>
    <t>pt diff</t>
  </si>
  <si>
    <t>finish</t>
  </si>
  <si>
    <t>Team Name</t>
  </si>
  <si>
    <t>w</t>
  </si>
  <si>
    <t>l</t>
  </si>
  <si>
    <t xml:space="preserve">      match 1</t>
  </si>
  <si>
    <t xml:space="preserve">      match 2</t>
  </si>
  <si>
    <t xml:space="preserve">      match 3</t>
  </si>
  <si>
    <t xml:space="preserve">      match 4</t>
  </si>
  <si>
    <t xml:space="preserve">        2 ref</t>
  </si>
  <si>
    <t xml:space="preserve">        3 ref</t>
  </si>
  <si>
    <t xml:space="preserve"> </t>
  </si>
  <si>
    <t>Brackets</t>
  </si>
  <si>
    <t>Team 1</t>
  </si>
  <si>
    <t>Game 2</t>
  </si>
  <si>
    <t>Game 3</t>
  </si>
  <si>
    <t>Game 4</t>
  </si>
  <si>
    <t>Game 5</t>
  </si>
  <si>
    <t>Games W</t>
  </si>
  <si>
    <t>Point diff</t>
  </si>
  <si>
    <t xml:space="preserve">               2 ref</t>
  </si>
  <si>
    <t xml:space="preserve">               1 ref</t>
  </si>
  <si>
    <t xml:space="preserve">              3 ref</t>
  </si>
  <si>
    <t xml:space="preserve">            matches</t>
  </si>
  <si>
    <t xml:space="preserve">             games</t>
  </si>
  <si>
    <t>point dif</t>
  </si>
  <si>
    <t xml:space="preserve">            match 1</t>
  </si>
  <si>
    <t xml:space="preserve">            match 2</t>
  </si>
  <si>
    <t xml:space="preserve">            match 3</t>
  </si>
  <si>
    <t>Game 1</t>
  </si>
  <si>
    <t>1st Pool BB</t>
  </si>
  <si>
    <t>A</t>
  </si>
  <si>
    <t>B</t>
  </si>
  <si>
    <t>C</t>
  </si>
  <si>
    <t>D</t>
  </si>
  <si>
    <t>F</t>
  </si>
  <si>
    <t>G</t>
  </si>
  <si>
    <t>H</t>
  </si>
  <si>
    <t>2nd Pool DD</t>
  </si>
  <si>
    <t>Pool #</t>
  </si>
  <si>
    <t>Round 1</t>
  </si>
  <si>
    <t>Round 2</t>
  </si>
  <si>
    <t>Round 3</t>
  </si>
  <si>
    <t xml:space="preserve">Gold </t>
  </si>
  <si>
    <t>Court #</t>
  </si>
  <si>
    <t>Match Assignments for:</t>
  </si>
  <si>
    <t>Round #</t>
  </si>
  <si>
    <t>Teams:</t>
  </si>
  <si>
    <t>vs</t>
  </si>
  <si>
    <t>Ref</t>
  </si>
  <si>
    <t>ASAP</t>
  </si>
  <si>
    <t>Match #</t>
  </si>
  <si>
    <t>Scores</t>
  </si>
  <si>
    <t>Bracket</t>
  </si>
  <si>
    <t>Bron</t>
  </si>
  <si>
    <t>QTR</t>
  </si>
  <si>
    <t>Semi</t>
  </si>
  <si>
    <t>Final</t>
  </si>
  <si>
    <t>1st Place Pool AA</t>
  </si>
  <si>
    <t>2nd Place Pool CC</t>
  </si>
  <si>
    <t>4th Place Pool AA</t>
  </si>
  <si>
    <t>4th Place Pool DD</t>
  </si>
  <si>
    <t>Previous Loser</t>
  </si>
  <si>
    <t>Qtr</t>
  </si>
  <si>
    <t>4th Place Pool BB</t>
  </si>
  <si>
    <t>4th Place Pool CC</t>
  </si>
  <si>
    <t>Silv</t>
  </si>
  <si>
    <t>Plat</t>
  </si>
  <si>
    <t>Copp</t>
  </si>
  <si>
    <t>Nick</t>
  </si>
  <si>
    <t>Alum</t>
  </si>
  <si>
    <t>1st Place Pool CC</t>
  </si>
  <si>
    <t>2nd Place Pool AA</t>
  </si>
  <si>
    <t>3rd Place Pool AA</t>
  </si>
  <si>
    <t>3rd Place Pool DD</t>
  </si>
  <si>
    <t>1st Place Pool DD</t>
  </si>
  <si>
    <t>2nd Place Pool BB</t>
  </si>
  <si>
    <t>3rd Place Pool CC</t>
  </si>
  <si>
    <t>3rd Place Pool bb</t>
  </si>
  <si>
    <t>3rd Place Pool BB</t>
  </si>
  <si>
    <t>1st Place Pool aa</t>
  </si>
  <si>
    <t>1st Place Pool dd</t>
  </si>
  <si>
    <t>2nd Place Pool aa</t>
  </si>
  <si>
    <t>2nd Place Pool dd</t>
  </si>
  <si>
    <t>4th Place Pool aa</t>
  </si>
  <si>
    <t>4th Place Pool dd</t>
  </si>
  <si>
    <t>Winner Round 1 Court 5</t>
  </si>
  <si>
    <t xml:space="preserve">  -  This means that this team refs the previous match on the same court.</t>
  </si>
  <si>
    <t>Seed #1</t>
  </si>
  <si>
    <t>Seed #8</t>
  </si>
  <si>
    <t>Seed #9</t>
  </si>
  <si>
    <t>Seed #2</t>
  </si>
  <si>
    <t>Seed #10</t>
  </si>
  <si>
    <t>Seed #13</t>
  </si>
  <si>
    <t>Seed #3</t>
  </si>
  <si>
    <t>Seed #11</t>
  </si>
  <si>
    <t>Seed #4</t>
  </si>
  <si>
    <t>Seed #5</t>
  </si>
  <si>
    <t>Court 1</t>
  </si>
  <si>
    <t>Court 2</t>
  </si>
  <si>
    <t>3rd Pool AA</t>
  </si>
  <si>
    <t>4th Pool AA</t>
  </si>
  <si>
    <t>1 &amp; 2</t>
  </si>
  <si>
    <t>2nd Pool AA</t>
  </si>
  <si>
    <t>1st Pool AA</t>
  </si>
  <si>
    <t>15 National</t>
  </si>
  <si>
    <t>Team 5</t>
  </si>
  <si>
    <t xml:space="preserve">        5 ref</t>
  </si>
  <si>
    <t xml:space="preserve">       4 ref</t>
  </si>
  <si>
    <t>,</t>
  </si>
  <si>
    <t>5th</t>
  </si>
  <si>
    <t>Matches Won</t>
  </si>
  <si>
    <t>Point Diff</t>
  </si>
  <si>
    <t>Rank Among 3rd place</t>
  </si>
  <si>
    <t>5th Pool AA</t>
  </si>
  <si>
    <t>3rd Pool AA Ref</t>
  </si>
  <si>
    <t>Loser of 2nd Semi To</t>
  </si>
  <si>
    <t>Finish Refs</t>
  </si>
  <si>
    <t>Both Matches</t>
  </si>
  <si>
    <t>Date</t>
  </si>
  <si>
    <t>Tournament Name Goes Here</t>
  </si>
  <si>
    <t>Age/Division</t>
  </si>
  <si>
    <t xml:space="preserve">1st Place Pool C advances to Gold Bracket and plays second match on </t>
  </si>
  <si>
    <t xml:space="preserve">2nd Place Pool C advances to Gold Bracket and plays second match on </t>
  </si>
  <si>
    <t xml:space="preserve">3rd Place Pool C advances to Gold Bracket and plays second match on </t>
  </si>
  <si>
    <t xml:space="preserve">5th Place Pool C advances to Gold Bracket and plays on </t>
  </si>
  <si>
    <t xml:space="preserve">4th Place Pool C advances to Gold Bracket and plays on </t>
  </si>
  <si>
    <t xml:space="preserve">      match 5</t>
  </si>
  <si>
    <t xml:space="preserve">      match 6</t>
  </si>
  <si>
    <t xml:space="preserve">       1 ref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</si>
</sst>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h:mm;@"/>
  </numFmts>
  <fonts count="10" x14ac:knownFonts="1">
    <font>
      <sz val="10"/>
      <name val="Arial"/>
    </font>
    <font>
      <sz val="1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2"/>
      <name val="Verdana"/>
      <family val="2"/>
    </font>
    <font>
      <b/>
      <sz val="10"/>
      <name val="Arial"/>
      <family val="2"/>
    </font>
    <font>
      <sz val="9"/>
      <name val="Arial"/>
      <family val="2"/>
    </font>
    <font>
      <sz val="1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0" fontId="0" fillId="2" borderId="2" xfId="0" applyFill="1" applyBorder="1"/>
    <xf numFmtId="0" fontId="0" fillId="2" borderId="3" xfId="0" applyFill="1" applyBorder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 applyAlignment="1">
      <alignment horizontal="center"/>
    </xf>
    <xf numFmtId="0" fontId="0" fillId="2" borderId="8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3" fillId="0" borderId="0" xfId="0" applyFont="1"/>
    <xf numFmtId="0" fontId="0" fillId="0" borderId="9" xfId="0" applyBorder="1"/>
    <xf numFmtId="0" fontId="0" fillId="0" borderId="10" xfId="0" applyBorder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16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right"/>
    </xf>
    <xf numFmtId="16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0" fontId="0" fillId="2" borderId="5" xfId="0" applyFill="1" applyBorder="1" applyAlignment="1">
      <alignment horizontal="left"/>
    </xf>
    <xf numFmtId="0" fontId="1" fillId="0" borderId="0" xfId="0" applyFont="1"/>
    <xf numFmtId="164" fontId="0" fillId="0" borderId="4" xfId="0" applyNumberForma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16" fontId="0" fillId="0" borderId="0" xfId="0" applyNumberFormat="1" applyAlignment="1">
      <alignment horizontal="left"/>
    </xf>
    <xf numFmtId="14" fontId="0" fillId="0" borderId="0" xfId="0" applyNumberFormat="1"/>
    <xf numFmtId="0" fontId="6" fillId="0" borderId="0" xfId="0" applyFont="1" applyAlignment="1">
      <alignment horizontal="center"/>
    </xf>
    <xf numFmtId="18" fontId="6" fillId="0" borderId="0" xfId="0" applyNumberFormat="1" applyFont="1"/>
    <xf numFmtId="18" fontId="6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6" fillId="0" borderId="12" xfId="0" applyFont="1" applyBorder="1" applyAlignment="1">
      <alignment horizontal="center"/>
    </xf>
    <xf numFmtId="18" fontId="6" fillId="0" borderId="13" xfId="0" applyNumberFormat="1" applyFont="1" applyBorder="1"/>
    <xf numFmtId="0" fontId="6" fillId="0" borderId="14" xfId="0" applyFont="1" applyBorder="1" applyAlignment="1">
      <alignment horizontal="right"/>
    </xf>
    <xf numFmtId="0" fontId="6" fillId="0" borderId="14" xfId="0" applyFont="1" applyBorder="1" applyAlignment="1">
      <alignment horizontal="center"/>
    </xf>
    <xf numFmtId="0" fontId="6" fillId="0" borderId="14" xfId="0" applyFont="1" applyBorder="1"/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18" fontId="6" fillId="0" borderId="13" xfId="0" applyNumberFormat="1" applyFont="1" applyBorder="1" applyAlignment="1">
      <alignment horizontal="center"/>
    </xf>
    <xf numFmtId="165" fontId="6" fillId="0" borderId="13" xfId="0" applyNumberFormat="1" applyFont="1" applyBorder="1"/>
    <xf numFmtId="0" fontId="6" fillId="0" borderId="18" xfId="0" applyFont="1" applyBorder="1"/>
    <xf numFmtId="18" fontId="6" fillId="0" borderId="9" xfId="0" applyNumberFormat="1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0" fillId="0" borderId="19" xfId="0" applyBorder="1"/>
    <xf numFmtId="0" fontId="7" fillId="0" borderId="0" xfId="0" applyFont="1"/>
    <xf numFmtId="0" fontId="0" fillId="0" borderId="20" xfId="0" applyBorder="1"/>
    <xf numFmtId="0" fontId="0" fillId="0" borderId="21" xfId="0" applyBorder="1"/>
    <xf numFmtId="0" fontId="2" fillId="0" borderId="0" xfId="0" applyFont="1" applyAlignment="1">
      <alignment horizontal="center"/>
    </xf>
    <xf numFmtId="1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8" fillId="0" borderId="0" xfId="0" applyFont="1"/>
    <xf numFmtId="0" fontId="0" fillId="0" borderId="22" xfId="0" applyBorder="1"/>
    <xf numFmtId="0" fontId="9" fillId="0" borderId="0" xfId="0" applyFont="1"/>
    <xf numFmtId="0" fontId="4" fillId="2" borderId="4" xfId="0" applyFont="1" applyFill="1" applyBorder="1"/>
    <xf numFmtId="0" fontId="0" fillId="0" borderId="24" xfId="0" applyBorder="1"/>
    <xf numFmtId="0" fontId="4" fillId="0" borderId="23" xfId="0" applyFont="1" applyBorder="1"/>
    <xf numFmtId="0" fontId="4" fillId="0" borderId="0" xfId="0" applyFont="1" applyAlignment="1">
      <alignment horizontal="left"/>
    </xf>
    <xf numFmtId="0" fontId="0" fillId="0" borderId="23" xfId="0" applyBorder="1"/>
    <xf numFmtId="0" fontId="4" fillId="0" borderId="20" xfId="0" applyFont="1" applyBorder="1"/>
    <xf numFmtId="0" fontId="0" fillId="0" borderId="5" xfId="0" applyBorder="1" applyAlignment="1">
      <alignment horizontal="left"/>
    </xf>
    <xf numFmtId="0" fontId="4" fillId="0" borderId="4" xfId="0" applyFont="1" applyBorder="1"/>
    <xf numFmtId="16" fontId="4" fillId="0" borderId="0" xfId="0" applyNumberFormat="1" applyFont="1"/>
    <xf numFmtId="0" fontId="6" fillId="0" borderId="25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152400</xdr:rowOff>
    </xdr:from>
    <xdr:to>
      <xdr:col>17</xdr:col>
      <xdr:colOff>57150</xdr:colOff>
      <xdr:row>3</xdr:row>
      <xdr:rowOff>69850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002A2C9-D836-41DD-B019-12325BB82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1400" y="152400"/>
          <a:ext cx="527050" cy="596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260350</xdr:rowOff>
    </xdr:from>
    <xdr:to>
      <xdr:col>8</xdr:col>
      <xdr:colOff>317500</xdr:colOff>
      <xdr:row>4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934A2D-3B3E-4D49-8B6E-8324802D34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9400" y="260350"/>
          <a:ext cx="635000" cy="533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2</xdr:col>
      <xdr:colOff>704850</xdr:colOff>
      <xdr:row>14</xdr:row>
      <xdr:rowOff>152400</xdr:rowOff>
    </xdr:to>
    <xdr:pic>
      <xdr:nvPicPr>
        <xdr:cNvPr id="38310" name="Picture 1" descr="molten">
          <a:extLst>
            <a:ext uri="{FF2B5EF4-FFF2-40B4-BE49-F238E27FC236}">
              <a16:creationId xmlns:a16="http://schemas.microsoft.com/office/drawing/2014/main" id="{00000000-0008-0000-0700-0000A69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362200"/>
          <a:ext cx="15335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27</xdr:row>
      <xdr:rowOff>104775</xdr:rowOff>
    </xdr:from>
    <xdr:to>
      <xdr:col>3</xdr:col>
      <xdr:colOff>323850</xdr:colOff>
      <xdr:row>31</xdr:row>
      <xdr:rowOff>133350</xdr:rowOff>
    </xdr:to>
    <xdr:pic>
      <xdr:nvPicPr>
        <xdr:cNvPr id="38311" name="Picture 2" descr="kaepa-logo">
          <a:extLst>
            <a:ext uri="{FF2B5EF4-FFF2-40B4-BE49-F238E27FC236}">
              <a16:creationId xmlns:a16="http://schemas.microsoft.com/office/drawing/2014/main" id="{00000000-0008-0000-0700-0000A79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4895850"/>
          <a:ext cx="19716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638175</xdr:colOff>
      <xdr:row>28</xdr:row>
      <xdr:rowOff>0</xdr:rowOff>
    </xdr:from>
    <xdr:to>
      <xdr:col>17</xdr:col>
      <xdr:colOff>533400</xdr:colOff>
      <xdr:row>31</xdr:row>
      <xdr:rowOff>104775</xdr:rowOff>
    </xdr:to>
    <xdr:pic>
      <xdr:nvPicPr>
        <xdr:cNvPr id="38312" name="Picture 3" descr="OVR Logo new">
          <a:extLst>
            <a:ext uri="{FF2B5EF4-FFF2-40B4-BE49-F238E27FC236}">
              <a16:creationId xmlns:a16="http://schemas.microsoft.com/office/drawing/2014/main" id="{00000000-0008-0000-0700-0000A89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4953000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2</xdr:col>
      <xdr:colOff>704850</xdr:colOff>
      <xdr:row>14</xdr:row>
      <xdr:rowOff>152400</xdr:rowOff>
    </xdr:to>
    <xdr:pic>
      <xdr:nvPicPr>
        <xdr:cNvPr id="38313" name="Picture 4" descr="molten">
          <a:extLst>
            <a:ext uri="{FF2B5EF4-FFF2-40B4-BE49-F238E27FC236}">
              <a16:creationId xmlns:a16="http://schemas.microsoft.com/office/drawing/2014/main" id="{00000000-0008-0000-0700-0000A99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362200"/>
          <a:ext cx="15335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27</xdr:row>
      <xdr:rowOff>104775</xdr:rowOff>
    </xdr:from>
    <xdr:to>
      <xdr:col>3</xdr:col>
      <xdr:colOff>323850</xdr:colOff>
      <xdr:row>31</xdr:row>
      <xdr:rowOff>133350</xdr:rowOff>
    </xdr:to>
    <xdr:pic>
      <xdr:nvPicPr>
        <xdr:cNvPr id="38314" name="Picture 5" descr="kaepa-logo">
          <a:extLst>
            <a:ext uri="{FF2B5EF4-FFF2-40B4-BE49-F238E27FC236}">
              <a16:creationId xmlns:a16="http://schemas.microsoft.com/office/drawing/2014/main" id="{00000000-0008-0000-0700-0000AA9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4895850"/>
          <a:ext cx="19716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2</xdr:col>
      <xdr:colOff>704850</xdr:colOff>
      <xdr:row>15</xdr:row>
      <xdr:rowOff>152400</xdr:rowOff>
    </xdr:to>
    <xdr:pic>
      <xdr:nvPicPr>
        <xdr:cNvPr id="39328" name="Picture 1" descr="molten">
          <a:extLst>
            <a:ext uri="{FF2B5EF4-FFF2-40B4-BE49-F238E27FC236}">
              <a16:creationId xmlns:a16="http://schemas.microsoft.com/office/drawing/2014/main" id="{00000000-0008-0000-0800-0000A09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2514600"/>
          <a:ext cx="15335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28</xdr:row>
      <xdr:rowOff>104775</xdr:rowOff>
    </xdr:from>
    <xdr:to>
      <xdr:col>3</xdr:col>
      <xdr:colOff>323850</xdr:colOff>
      <xdr:row>32</xdr:row>
      <xdr:rowOff>133350</xdr:rowOff>
    </xdr:to>
    <xdr:pic>
      <xdr:nvPicPr>
        <xdr:cNvPr id="39329" name="Picture 2" descr="kaepa-logo">
          <a:extLst>
            <a:ext uri="{FF2B5EF4-FFF2-40B4-BE49-F238E27FC236}">
              <a16:creationId xmlns:a16="http://schemas.microsoft.com/office/drawing/2014/main" id="{00000000-0008-0000-0800-0000A19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048250"/>
          <a:ext cx="19716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1</xdr:row>
      <xdr:rowOff>57150</xdr:rowOff>
    </xdr:from>
    <xdr:to>
      <xdr:col>16</xdr:col>
      <xdr:colOff>600075</xdr:colOff>
      <xdr:row>3</xdr:row>
      <xdr:rowOff>57150</xdr:rowOff>
    </xdr:to>
    <xdr:pic>
      <xdr:nvPicPr>
        <xdr:cNvPr id="39330" name="Picture 3" descr="OVR Logo new">
          <a:extLst>
            <a:ext uri="{FF2B5EF4-FFF2-40B4-BE49-F238E27FC236}">
              <a16:creationId xmlns:a16="http://schemas.microsoft.com/office/drawing/2014/main" id="{00000000-0008-0000-0800-0000A29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19075"/>
          <a:ext cx="19050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2</xdr:col>
      <xdr:colOff>704850</xdr:colOff>
      <xdr:row>15</xdr:row>
      <xdr:rowOff>152400</xdr:rowOff>
    </xdr:to>
    <xdr:pic>
      <xdr:nvPicPr>
        <xdr:cNvPr id="39331" name="Picture 4" descr="molten">
          <a:extLst>
            <a:ext uri="{FF2B5EF4-FFF2-40B4-BE49-F238E27FC236}">
              <a16:creationId xmlns:a16="http://schemas.microsoft.com/office/drawing/2014/main" id="{00000000-0008-0000-0800-0000A39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2514600"/>
          <a:ext cx="15335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28</xdr:row>
      <xdr:rowOff>104775</xdr:rowOff>
    </xdr:from>
    <xdr:to>
      <xdr:col>3</xdr:col>
      <xdr:colOff>323850</xdr:colOff>
      <xdr:row>32</xdr:row>
      <xdr:rowOff>133350</xdr:rowOff>
    </xdr:to>
    <xdr:pic>
      <xdr:nvPicPr>
        <xdr:cNvPr id="39332" name="Picture 5" descr="kaepa-logo">
          <a:extLst>
            <a:ext uri="{FF2B5EF4-FFF2-40B4-BE49-F238E27FC236}">
              <a16:creationId xmlns:a16="http://schemas.microsoft.com/office/drawing/2014/main" id="{00000000-0008-0000-0800-0000A49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048250"/>
          <a:ext cx="19716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  <pageSetUpPr fitToPage="1"/>
  </sheetPr>
  <dimension ref="A1:I29"/>
  <sheetViews>
    <sheetView tabSelected="1" workbookViewId="0">
      <selection activeCell="E5" sqref="E5"/>
    </sheetView>
  </sheetViews>
  <sheetFormatPr defaultRowHeight="12.5" x14ac:dyDescent="0.25"/>
  <cols>
    <col min="1" max="1" width="8.26953125" customWidth="1"/>
    <col min="2" max="2" width="11.453125" customWidth="1"/>
    <col min="3" max="3" width="10.81640625" customWidth="1"/>
    <col min="4" max="4" width="14.7265625" customWidth="1"/>
    <col min="5" max="5" width="26.453125" bestFit="1" customWidth="1"/>
    <col min="6" max="6" width="24.453125" customWidth="1"/>
    <col min="7" max="7" width="23.453125" bestFit="1" customWidth="1"/>
    <col min="8" max="8" width="26.453125" bestFit="1" customWidth="1"/>
  </cols>
  <sheetData>
    <row r="1" spans="1:9" ht="22.5" x14ac:dyDescent="0.45">
      <c r="A1" s="31" t="s">
        <v>199</v>
      </c>
      <c r="B1" s="65"/>
      <c r="E1" s="31"/>
    </row>
    <row r="2" spans="1:9" x14ac:dyDescent="0.25">
      <c r="A2" s="76" t="s">
        <v>198</v>
      </c>
      <c r="B2" s="36"/>
    </row>
    <row r="3" spans="1:9" x14ac:dyDescent="0.25">
      <c r="E3" t="s">
        <v>90</v>
      </c>
      <c r="F3" t="s">
        <v>90</v>
      </c>
      <c r="G3" t="s">
        <v>90</v>
      </c>
      <c r="H3" t="s">
        <v>90</v>
      </c>
    </row>
    <row r="4" spans="1:9" x14ac:dyDescent="0.25">
      <c r="A4" t="s">
        <v>118</v>
      </c>
      <c r="B4" t="s">
        <v>66</v>
      </c>
      <c r="C4" t="s">
        <v>75</v>
      </c>
      <c r="D4" t="s">
        <v>91</v>
      </c>
      <c r="E4" t="s">
        <v>92</v>
      </c>
      <c r="F4" t="s">
        <v>58</v>
      </c>
      <c r="G4" t="s">
        <v>59</v>
      </c>
      <c r="H4" t="s">
        <v>60</v>
      </c>
      <c r="I4" t="s">
        <v>185</v>
      </c>
    </row>
    <row r="5" spans="1:9" x14ac:dyDescent="0.25">
      <c r="A5">
        <v>1</v>
      </c>
      <c r="B5" t="s">
        <v>110</v>
      </c>
      <c r="C5" s="23" t="s">
        <v>200</v>
      </c>
      <c r="D5" t="s">
        <v>122</v>
      </c>
      <c r="E5" s="23" t="s">
        <v>167</v>
      </c>
      <c r="F5" s="23" t="s">
        <v>170</v>
      </c>
      <c r="G5" s="23" t="s">
        <v>173</v>
      </c>
      <c r="H5" s="23" t="s">
        <v>175</v>
      </c>
      <c r="I5" s="23" t="s">
        <v>176</v>
      </c>
    </row>
    <row r="6" spans="1:9" hidden="1" x14ac:dyDescent="0.25">
      <c r="A6">
        <v>2</v>
      </c>
      <c r="B6" t="s">
        <v>111</v>
      </c>
      <c r="C6" s="23" t="s">
        <v>184</v>
      </c>
      <c r="D6" t="s">
        <v>122</v>
      </c>
      <c r="E6" t="s">
        <v>170</v>
      </c>
      <c r="F6" s="23" t="s">
        <v>176</v>
      </c>
      <c r="G6" s="23" t="s">
        <v>168</v>
      </c>
      <c r="H6" s="23" t="s">
        <v>174</v>
      </c>
    </row>
    <row r="7" spans="1:9" hidden="1" x14ac:dyDescent="0.25">
      <c r="A7">
        <v>3</v>
      </c>
      <c r="B7" t="s">
        <v>112</v>
      </c>
      <c r="C7" s="23" t="s">
        <v>184</v>
      </c>
      <c r="D7" t="s">
        <v>122</v>
      </c>
      <c r="E7" t="s">
        <v>173</v>
      </c>
      <c r="F7" s="23" t="s">
        <v>175</v>
      </c>
      <c r="G7" s="23" t="s">
        <v>169</v>
      </c>
      <c r="H7" s="23" t="s">
        <v>171</v>
      </c>
      <c r="I7" s="23" t="s">
        <v>172</v>
      </c>
    </row>
    <row r="8" spans="1:9" x14ac:dyDescent="0.25">
      <c r="E8" s="59"/>
      <c r="F8" s="59"/>
      <c r="G8" s="59"/>
      <c r="H8" s="59"/>
      <c r="I8" s="59"/>
    </row>
    <row r="9" spans="1:9" x14ac:dyDescent="0.25">
      <c r="G9" s="23"/>
    </row>
    <row r="11" spans="1:9" x14ac:dyDescent="0.25">
      <c r="A11" t="s">
        <v>118</v>
      </c>
      <c r="B11" t="s">
        <v>123</v>
      </c>
    </row>
    <row r="12" spans="1:9" x14ac:dyDescent="0.25">
      <c r="A12">
        <v>1</v>
      </c>
      <c r="B12" s="23" t="s">
        <v>177</v>
      </c>
      <c r="C12" t="s">
        <v>39</v>
      </c>
    </row>
    <row r="13" spans="1:9" x14ac:dyDescent="0.25">
      <c r="A13">
        <v>2</v>
      </c>
      <c r="B13" s="23" t="s">
        <v>178</v>
      </c>
      <c r="C13" t="s">
        <v>40</v>
      </c>
    </row>
    <row r="14" spans="1:9" x14ac:dyDescent="0.25">
      <c r="F14" s="23"/>
      <c r="G14" s="23"/>
    </row>
    <row r="15" spans="1:9" x14ac:dyDescent="0.25">
      <c r="A15" t="s">
        <v>41</v>
      </c>
      <c r="F15" s="23"/>
      <c r="G15" s="23"/>
      <c r="H15" s="23"/>
    </row>
    <row r="16" spans="1:9" x14ac:dyDescent="0.25">
      <c r="A16" t="s">
        <v>42</v>
      </c>
      <c r="G16" s="23"/>
      <c r="H16" s="23"/>
    </row>
    <row r="17" spans="1:1" x14ac:dyDescent="0.25">
      <c r="A17" t="s">
        <v>43</v>
      </c>
    </row>
    <row r="18" spans="1:1" x14ac:dyDescent="0.25">
      <c r="A18" t="s">
        <v>2</v>
      </c>
    </row>
    <row r="19" spans="1:1" x14ac:dyDescent="0.25">
      <c r="A19" t="s">
        <v>1</v>
      </c>
    </row>
    <row r="20" spans="1:1" x14ac:dyDescent="0.25">
      <c r="A20" t="s">
        <v>0</v>
      </c>
    </row>
    <row r="21" spans="1:1" x14ac:dyDescent="0.25">
      <c r="A21" t="s">
        <v>11</v>
      </c>
    </row>
    <row r="23" spans="1:1" x14ac:dyDescent="0.25">
      <c r="A23" t="s">
        <v>44</v>
      </c>
    </row>
    <row r="24" spans="1:1" x14ac:dyDescent="0.25">
      <c r="A24" t="s">
        <v>45</v>
      </c>
    </row>
    <row r="25" spans="1:1" x14ac:dyDescent="0.25">
      <c r="A25" t="s">
        <v>46</v>
      </c>
    </row>
    <row r="26" spans="1:1" x14ac:dyDescent="0.25">
      <c r="A26" t="s">
        <v>47</v>
      </c>
    </row>
    <row r="27" spans="1:1" x14ac:dyDescent="0.25">
      <c r="A27" t="s">
        <v>48</v>
      </c>
    </row>
    <row r="28" spans="1:1" x14ac:dyDescent="0.25">
      <c r="A28" t="s">
        <v>49</v>
      </c>
    </row>
    <row r="29" spans="1:1" x14ac:dyDescent="0.25">
      <c r="A29" t="s">
        <v>50</v>
      </c>
    </row>
  </sheetData>
  <phoneticPr fontId="0" type="noConversion"/>
  <pageMargins left="0.75" right="0.75" top="1" bottom="1" header="0.5" footer="0.5"/>
  <pageSetup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M205"/>
  <sheetViews>
    <sheetView zoomScaleNormal="100" workbookViewId="0">
      <selection activeCell="O18" sqref="O18"/>
    </sheetView>
  </sheetViews>
  <sheetFormatPr defaultRowHeight="12.5" x14ac:dyDescent="0.25"/>
  <cols>
    <col min="1" max="1" width="8.26953125" customWidth="1"/>
    <col min="2" max="2" width="10.453125" customWidth="1"/>
    <col min="3" max="3" width="6" customWidth="1"/>
    <col min="4" max="4" width="8.1796875" customWidth="1"/>
    <col min="5" max="5" width="7.7265625" customWidth="1"/>
    <col min="6" max="6" width="6.81640625" customWidth="1"/>
    <col min="7" max="8" width="9.453125" customWidth="1"/>
    <col min="9" max="9" width="8.453125" customWidth="1"/>
    <col min="10" max="10" width="8.26953125" customWidth="1"/>
    <col min="11" max="11" width="8.1796875" customWidth="1"/>
    <col min="12" max="12" width="24.453125" customWidth="1"/>
  </cols>
  <sheetData>
    <row r="1" spans="1:13" ht="13" x14ac:dyDescent="0.3">
      <c r="A1" s="33"/>
      <c r="B1" s="33" t="s">
        <v>124</v>
      </c>
      <c r="C1" s="33"/>
      <c r="D1" s="33"/>
      <c r="E1" s="33" t="s">
        <v>74</v>
      </c>
      <c r="F1" s="37" t="str">
        <f>Info!$B$12</f>
        <v>Court 1</v>
      </c>
      <c r="G1" s="33"/>
      <c r="H1" s="33"/>
      <c r="I1" s="33"/>
      <c r="J1" s="33"/>
      <c r="K1" s="33"/>
      <c r="L1" s="33"/>
    </row>
    <row r="2" spans="1:13" ht="13" x14ac:dyDescent="0.3">
      <c r="A2" s="33"/>
      <c r="D2" s="33"/>
      <c r="E2" s="33"/>
      <c r="F2" s="33"/>
      <c r="G2" s="33"/>
      <c r="H2" s="33"/>
      <c r="I2" s="33"/>
      <c r="J2" s="33"/>
      <c r="K2" s="33"/>
      <c r="L2" s="33"/>
    </row>
    <row r="3" spans="1:13" ht="13.5" thickBot="1" x14ac:dyDescent="0.35">
      <c r="A3" s="33" t="s">
        <v>125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7" t="s">
        <v>128</v>
      </c>
    </row>
    <row r="4" spans="1:13" ht="14" thickTop="1" thickBot="1" x14ac:dyDescent="0.35">
      <c r="A4" s="51">
        <v>1</v>
      </c>
      <c r="B4" s="41" t="s">
        <v>70</v>
      </c>
      <c r="C4" s="42" t="str">
        <f>Info!$B$5</f>
        <v>A</v>
      </c>
      <c r="D4" s="43" t="s">
        <v>126</v>
      </c>
      <c r="E4" s="77">
        <v>1</v>
      </c>
      <c r="F4" s="85"/>
      <c r="G4" s="86"/>
      <c r="H4" s="42" t="s">
        <v>127</v>
      </c>
      <c r="I4" s="77">
        <v>3</v>
      </c>
      <c r="J4" s="78"/>
      <c r="K4" s="79"/>
      <c r="L4" s="44">
        <v>2</v>
      </c>
    </row>
    <row r="5" spans="1:13" ht="13.5" thickBot="1" x14ac:dyDescent="0.35">
      <c r="A5" s="45">
        <v>0.33333333333333331</v>
      </c>
      <c r="B5" s="46" t="s">
        <v>130</v>
      </c>
      <c r="C5" s="47">
        <v>1</v>
      </c>
      <c r="D5" s="48"/>
      <c r="E5" s="80" t="str">
        <f>Info!$E$7</f>
        <v>Seed #3</v>
      </c>
      <c r="F5" s="83"/>
      <c r="G5" s="84"/>
      <c r="H5" s="47" t="s">
        <v>127</v>
      </c>
      <c r="I5" s="80" t="str">
        <f>Info!$F$7</f>
        <v>Seed #4</v>
      </c>
      <c r="J5" s="81"/>
      <c r="K5" s="82"/>
      <c r="L5" s="49" t="e">
        <f>Info!#REF!</f>
        <v>#REF!</v>
      </c>
      <c r="M5" s="2"/>
    </row>
    <row r="6" spans="1:13" ht="14" thickTop="1" thickBot="1" x14ac:dyDescent="0.35">
      <c r="A6" s="38"/>
      <c r="B6" s="34"/>
      <c r="C6" s="37"/>
      <c r="D6" s="50" t="s">
        <v>131</v>
      </c>
      <c r="E6" s="50"/>
      <c r="F6" s="50"/>
      <c r="G6" s="50"/>
      <c r="H6" s="50" t="s">
        <v>131</v>
      </c>
      <c r="I6" s="50"/>
      <c r="J6" s="50"/>
      <c r="K6" s="50"/>
      <c r="L6" s="37"/>
      <c r="M6" s="2"/>
    </row>
    <row r="7" spans="1:13" ht="14" thickTop="1" thickBot="1" x14ac:dyDescent="0.35">
      <c r="A7" s="33"/>
      <c r="B7" s="34"/>
      <c r="C7" s="37"/>
      <c r="D7" s="33"/>
      <c r="E7" s="37"/>
      <c r="F7" s="37"/>
      <c r="G7" s="37"/>
      <c r="H7" s="37"/>
      <c r="I7" s="37"/>
      <c r="J7" s="37"/>
      <c r="K7" s="37"/>
      <c r="L7" s="37"/>
      <c r="M7" s="2"/>
    </row>
    <row r="8" spans="1:13" ht="14" thickTop="1" thickBot="1" x14ac:dyDescent="0.35">
      <c r="A8" s="51">
        <v>2</v>
      </c>
      <c r="B8" s="41" t="s">
        <v>70</v>
      </c>
      <c r="C8" s="42" t="str">
        <f>Info!$B$5</f>
        <v>A</v>
      </c>
      <c r="D8" s="43" t="s">
        <v>126</v>
      </c>
      <c r="E8" s="77">
        <v>2</v>
      </c>
      <c r="F8" s="85"/>
      <c r="G8" s="86"/>
      <c r="H8" s="42" t="s">
        <v>127</v>
      </c>
      <c r="I8" s="77">
        <v>4</v>
      </c>
      <c r="J8" s="78"/>
      <c r="K8" s="79"/>
      <c r="L8" s="44">
        <v>1</v>
      </c>
      <c r="M8" s="2"/>
    </row>
    <row r="9" spans="1:13" ht="13.5" thickBot="1" x14ac:dyDescent="0.35">
      <c r="A9" s="45">
        <v>0.375</v>
      </c>
      <c r="B9" s="46" t="s">
        <v>130</v>
      </c>
      <c r="C9" s="47">
        <v>2</v>
      </c>
      <c r="D9" s="48"/>
      <c r="E9" s="80" t="e">
        <f>Info!#REF!</f>
        <v>#REF!</v>
      </c>
      <c r="F9" s="83"/>
      <c r="G9" s="84"/>
      <c r="H9" s="47" t="s">
        <v>127</v>
      </c>
      <c r="I9" s="80" t="e">
        <f>Info!#REF!</f>
        <v>#REF!</v>
      </c>
      <c r="J9" s="81"/>
      <c r="K9" s="82"/>
      <c r="L9" s="49" t="str">
        <f>Info!$E$7</f>
        <v>Seed #3</v>
      </c>
      <c r="M9" s="2"/>
    </row>
    <row r="10" spans="1:13" ht="14" thickTop="1" thickBot="1" x14ac:dyDescent="0.35">
      <c r="A10" s="38"/>
      <c r="B10" s="34"/>
      <c r="C10" s="37"/>
      <c r="D10" s="50" t="s">
        <v>131</v>
      </c>
      <c r="E10" s="50"/>
      <c r="F10" s="50"/>
      <c r="G10" s="50"/>
      <c r="H10" s="50" t="s">
        <v>131</v>
      </c>
      <c r="I10" s="50"/>
      <c r="J10" s="50"/>
      <c r="K10" s="50"/>
      <c r="L10" s="37"/>
      <c r="M10" s="2"/>
    </row>
    <row r="11" spans="1:13" ht="14" thickTop="1" thickBot="1" x14ac:dyDescent="0.35">
      <c r="A11" s="33"/>
      <c r="B11" s="34"/>
      <c r="C11" s="37"/>
      <c r="D11" s="33"/>
      <c r="E11" s="37"/>
      <c r="F11" s="37"/>
      <c r="G11" s="37"/>
      <c r="H11" s="37"/>
      <c r="I11" s="37"/>
      <c r="J11" s="37"/>
      <c r="K11" s="37"/>
      <c r="L11" s="37"/>
      <c r="M11" s="2"/>
    </row>
    <row r="12" spans="1:13" ht="14" thickTop="1" thickBot="1" x14ac:dyDescent="0.35">
      <c r="A12" s="51">
        <v>3</v>
      </c>
      <c r="B12" s="41" t="s">
        <v>70</v>
      </c>
      <c r="C12" s="42" t="str">
        <f>Info!$B$5</f>
        <v>A</v>
      </c>
      <c r="D12" s="43" t="s">
        <v>126</v>
      </c>
      <c r="E12" s="77">
        <v>1</v>
      </c>
      <c r="F12" s="85"/>
      <c r="G12" s="86"/>
      <c r="H12" s="42" t="s">
        <v>127</v>
      </c>
      <c r="I12" s="77">
        <v>4</v>
      </c>
      <c r="J12" s="78"/>
      <c r="K12" s="79"/>
      <c r="L12" s="44">
        <v>3</v>
      </c>
      <c r="M12" s="2"/>
    </row>
    <row r="13" spans="1:13" ht="13.5" thickBot="1" x14ac:dyDescent="0.35">
      <c r="A13" s="52" t="s">
        <v>129</v>
      </c>
      <c r="B13" s="46" t="s">
        <v>130</v>
      </c>
      <c r="C13" s="47">
        <v>3</v>
      </c>
      <c r="D13" s="48"/>
      <c r="E13" s="80" t="str">
        <f>Info!$E$7</f>
        <v>Seed #3</v>
      </c>
      <c r="F13" s="83"/>
      <c r="G13" s="84"/>
      <c r="H13" s="47" t="s">
        <v>127</v>
      </c>
      <c r="I13" s="80" t="e">
        <f>Info!#REF!</f>
        <v>#REF!</v>
      </c>
      <c r="J13" s="81"/>
      <c r="K13" s="82"/>
      <c r="L13" s="49" t="str">
        <f>Info!$F$7</f>
        <v>Seed #4</v>
      </c>
      <c r="M13" s="2"/>
    </row>
    <row r="14" spans="1:13" ht="14" thickTop="1" thickBot="1" x14ac:dyDescent="0.35">
      <c r="A14" s="39"/>
      <c r="B14" s="34"/>
      <c r="C14" s="37"/>
      <c r="D14" s="50" t="s">
        <v>131</v>
      </c>
      <c r="E14" s="50"/>
      <c r="F14" s="50"/>
      <c r="G14" s="50"/>
      <c r="H14" s="50" t="s">
        <v>131</v>
      </c>
      <c r="I14" s="50"/>
      <c r="J14" s="50"/>
      <c r="K14" s="50"/>
      <c r="L14" s="37"/>
      <c r="M14" s="2"/>
    </row>
    <row r="15" spans="1:13" ht="14" thickTop="1" thickBot="1" x14ac:dyDescent="0.35">
      <c r="A15" s="33"/>
      <c r="B15" s="34"/>
      <c r="C15" s="37"/>
      <c r="D15" s="33"/>
      <c r="E15" s="37"/>
      <c r="F15" s="37"/>
      <c r="G15" s="37"/>
      <c r="H15" s="37"/>
      <c r="I15" s="37"/>
      <c r="J15" s="37"/>
      <c r="K15" s="37"/>
      <c r="L15" s="37"/>
      <c r="M15" s="2"/>
    </row>
    <row r="16" spans="1:13" ht="14" thickTop="1" thickBot="1" x14ac:dyDescent="0.35">
      <c r="A16" s="51">
        <v>4</v>
      </c>
      <c r="B16" s="41" t="s">
        <v>70</v>
      </c>
      <c r="C16" s="42" t="e">
        <f>Info!#REF!</f>
        <v>#REF!</v>
      </c>
      <c r="D16" s="43" t="s">
        <v>126</v>
      </c>
      <c r="E16" s="77">
        <v>1</v>
      </c>
      <c r="F16" s="85"/>
      <c r="G16" s="86"/>
      <c r="H16" s="42" t="s">
        <v>127</v>
      </c>
      <c r="I16" s="77">
        <v>4</v>
      </c>
      <c r="J16" s="78"/>
      <c r="K16" s="79"/>
      <c r="L16" s="44">
        <v>3</v>
      </c>
      <c r="M16" s="2"/>
    </row>
    <row r="17" spans="1:13" ht="13.5" thickBot="1" x14ac:dyDescent="0.35">
      <c r="A17" s="52" t="s">
        <v>129</v>
      </c>
      <c r="B17" s="46" t="s">
        <v>130</v>
      </c>
      <c r="C17" s="47">
        <v>3</v>
      </c>
      <c r="D17" s="48"/>
      <c r="E17" s="80" t="e">
        <f>Info!#REF!</f>
        <v>#REF!</v>
      </c>
      <c r="F17" s="83"/>
      <c r="G17" s="84"/>
      <c r="H17" s="47" t="s">
        <v>127</v>
      </c>
      <c r="I17" s="80" t="str">
        <f>Info!$H$7</f>
        <v>Seed #10</v>
      </c>
      <c r="J17" s="81"/>
      <c r="K17" s="82"/>
      <c r="L17" s="49" t="e">
        <f>Info!#REF!</f>
        <v>#REF!</v>
      </c>
      <c r="M17" s="2"/>
    </row>
    <row r="18" spans="1:13" ht="14" thickTop="1" thickBot="1" x14ac:dyDescent="0.35">
      <c r="A18" s="39"/>
      <c r="B18" s="34"/>
      <c r="C18" s="37"/>
      <c r="D18" s="50" t="s">
        <v>131</v>
      </c>
      <c r="E18" s="50"/>
      <c r="F18" s="50"/>
      <c r="G18" s="50"/>
      <c r="H18" s="50" t="s">
        <v>131</v>
      </c>
      <c r="I18" s="50"/>
      <c r="J18" s="50"/>
      <c r="K18" s="50"/>
      <c r="L18" s="37"/>
      <c r="M18" s="2"/>
    </row>
    <row r="19" spans="1:13" ht="14" thickTop="1" thickBot="1" x14ac:dyDescent="0.35">
      <c r="A19" s="33"/>
      <c r="B19" s="34"/>
      <c r="C19" s="37"/>
      <c r="D19" s="33"/>
      <c r="E19" s="37"/>
      <c r="F19" s="37"/>
      <c r="G19" s="37"/>
      <c r="H19" s="37"/>
      <c r="I19" s="37"/>
      <c r="J19" s="37"/>
      <c r="K19" s="37"/>
      <c r="L19" s="37"/>
      <c r="M19" s="2"/>
    </row>
    <row r="20" spans="1:13" ht="14" thickTop="1" thickBot="1" x14ac:dyDescent="0.35">
      <c r="A20" s="51">
        <v>5</v>
      </c>
      <c r="B20" s="41" t="s">
        <v>70</v>
      </c>
      <c r="C20" s="42" t="e">
        <f>Info!#REF!</f>
        <v>#REF!</v>
      </c>
      <c r="D20" s="43" t="s">
        <v>126</v>
      </c>
      <c r="E20" s="77">
        <v>2</v>
      </c>
      <c r="F20" s="85"/>
      <c r="G20" s="86"/>
      <c r="H20" s="42" t="s">
        <v>127</v>
      </c>
      <c r="I20" s="77">
        <v>3</v>
      </c>
      <c r="J20" s="78"/>
      <c r="K20" s="79"/>
      <c r="L20" s="44">
        <v>1</v>
      </c>
      <c r="M20" s="2"/>
    </row>
    <row r="21" spans="1:13" ht="13.5" thickBot="1" x14ac:dyDescent="0.35">
      <c r="A21" s="52" t="s">
        <v>129</v>
      </c>
      <c r="B21" s="46" t="s">
        <v>130</v>
      </c>
      <c r="C21" s="47">
        <v>4</v>
      </c>
      <c r="D21" s="48"/>
      <c r="E21" s="80" t="e">
        <f>Info!#REF!</f>
        <v>#REF!</v>
      </c>
      <c r="F21" s="83"/>
      <c r="G21" s="84"/>
      <c r="H21" s="47" t="s">
        <v>127</v>
      </c>
      <c r="I21" s="80" t="e">
        <f>Info!#REF!</f>
        <v>#REF!</v>
      </c>
      <c r="J21" s="81"/>
      <c r="K21" s="82"/>
      <c r="L21" s="49" t="e">
        <f>Info!#REF!</f>
        <v>#REF!</v>
      </c>
      <c r="M21" s="2"/>
    </row>
    <row r="22" spans="1:13" ht="14" thickTop="1" thickBot="1" x14ac:dyDescent="0.35">
      <c r="A22" s="39"/>
      <c r="B22" s="34"/>
      <c r="C22" s="37"/>
      <c r="D22" s="50" t="s">
        <v>131</v>
      </c>
      <c r="E22" s="50"/>
      <c r="F22" s="50"/>
      <c r="G22" s="50"/>
      <c r="H22" s="50" t="s">
        <v>131</v>
      </c>
      <c r="I22" s="50"/>
      <c r="J22" s="50"/>
      <c r="K22" s="50"/>
      <c r="L22" s="37"/>
      <c r="M22" s="2"/>
    </row>
    <row r="23" spans="1:13" ht="14" thickTop="1" thickBot="1" x14ac:dyDescent="0.35">
      <c r="A23" s="33"/>
      <c r="B23" s="34"/>
      <c r="C23" s="37"/>
      <c r="D23" s="33"/>
      <c r="E23" s="37"/>
      <c r="F23" s="37"/>
      <c r="G23" s="37"/>
      <c r="H23" s="37"/>
      <c r="I23" s="37"/>
      <c r="J23" s="37"/>
      <c r="K23" s="37"/>
      <c r="L23" s="37"/>
      <c r="M23" s="2"/>
    </row>
    <row r="24" spans="1:13" ht="14" thickTop="1" thickBot="1" x14ac:dyDescent="0.35">
      <c r="A24" s="51">
        <v>6</v>
      </c>
      <c r="B24" s="41" t="s">
        <v>70</v>
      </c>
      <c r="C24" s="42" t="e">
        <f>Info!#REF!</f>
        <v>#REF!</v>
      </c>
      <c r="D24" s="43" t="s">
        <v>126</v>
      </c>
      <c r="E24" s="77">
        <v>3</v>
      </c>
      <c r="F24" s="85"/>
      <c r="G24" s="86"/>
      <c r="H24" s="42" t="s">
        <v>127</v>
      </c>
      <c r="I24" s="77">
        <v>4</v>
      </c>
      <c r="J24" s="78"/>
      <c r="K24" s="79"/>
      <c r="L24" s="44">
        <v>2</v>
      </c>
      <c r="M24" s="2"/>
    </row>
    <row r="25" spans="1:13" ht="13.5" thickBot="1" x14ac:dyDescent="0.35">
      <c r="A25" s="52" t="s">
        <v>129</v>
      </c>
      <c r="B25" s="46" t="s">
        <v>130</v>
      </c>
      <c r="C25" s="47">
        <v>5</v>
      </c>
      <c r="D25" s="48"/>
      <c r="E25" s="80" t="e">
        <f>Info!#REF!</f>
        <v>#REF!</v>
      </c>
      <c r="F25" s="83"/>
      <c r="G25" s="84"/>
      <c r="H25" s="47" t="s">
        <v>127</v>
      </c>
      <c r="I25" s="80" t="str">
        <f>Info!$H$7</f>
        <v>Seed #10</v>
      </c>
      <c r="J25" s="81"/>
      <c r="K25" s="82"/>
      <c r="L25" s="49" t="e">
        <f>Info!#REF!</f>
        <v>#REF!</v>
      </c>
      <c r="M25" s="2"/>
    </row>
    <row r="26" spans="1:13" ht="14" thickTop="1" thickBot="1" x14ac:dyDescent="0.35">
      <c r="A26" s="39"/>
      <c r="B26" s="34"/>
      <c r="C26" s="37"/>
      <c r="D26" s="50" t="s">
        <v>131</v>
      </c>
      <c r="E26" s="50"/>
      <c r="F26" s="50"/>
      <c r="G26" s="50"/>
      <c r="H26" s="50" t="s">
        <v>131</v>
      </c>
      <c r="I26" s="50"/>
      <c r="J26" s="50"/>
      <c r="K26" s="50"/>
      <c r="L26" s="37"/>
      <c r="M26" s="2"/>
    </row>
    <row r="27" spans="1:13" ht="14" thickTop="1" thickBot="1" x14ac:dyDescent="0.35">
      <c r="A27" s="40"/>
      <c r="B27" s="34"/>
      <c r="C27" s="37"/>
      <c r="D27" s="33"/>
      <c r="E27" s="37"/>
      <c r="F27" s="37"/>
      <c r="G27" s="37"/>
      <c r="H27" s="37"/>
      <c r="I27" s="37"/>
      <c r="J27" s="37"/>
      <c r="K27" s="37"/>
      <c r="L27" s="37"/>
      <c r="M27" s="2"/>
    </row>
    <row r="28" spans="1:13" ht="14" thickTop="1" thickBot="1" x14ac:dyDescent="0.35">
      <c r="A28" s="51">
        <v>7</v>
      </c>
      <c r="B28" s="41" t="s">
        <v>70</v>
      </c>
      <c r="C28" s="42" t="e">
        <f>Info!#REF!</f>
        <v>#REF!</v>
      </c>
      <c r="D28" s="43" t="s">
        <v>126</v>
      </c>
      <c r="E28" s="77">
        <v>3</v>
      </c>
      <c r="F28" s="85"/>
      <c r="G28" s="86"/>
      <c r="H28" s="42" t="s">
        <v>127</v>
      </c>
      <c r="I28" s="77">
        <v>4</v>
      </c>
      <c r="J28" s="78"/>
      <c r="K28" s="79"/>
      <c r="L28" s="44">
        <v>2</v>
      </c>
      <c r="M28" s="2"/>
    </row>
    <row r="29" spans="1:13" ht="13.5" thickBot="1" x14ac:dyDescent="0.35">
      <c r="A29" s="52" t="s">
        <v>129</v>
      </c>
      <c r="B29" s="46" t="s">
        <v>130</v>
      </c>
      <c r="C29" s="47">
        <v>5</v>
      </c>
      <c r="D29" s="48"/>
      <c r="E29" s="80" t="e">
        <f>Info!#REF!</f>
        <v>#REF!</v>
      </c>
      <c r="F29" s="83"/>
      <c r="G29" s="84"/>
      <c r="H29" s="47" t="s">
        <v>127</v>
      </c>
      <c r="I29" s="80" t="e">
        <f>Info!#REF!</f>
        <v>#REF!</v>
      </c>
      <c r="J29" s="81"/>
      <c r="K29" s="82"/>
      <c r="L29" s="49" t="e">
        <f>Info!#REF!</f>
        <v>#REF!</v>
      </c>
      <c r="M29" s="2"/>
    </row>
    <row r="30" spans="1:13" ht="14" thickTop="1" thickBot="1" x14ac:dyDescent="0.35">
      <c r="A30" s="39"/>
      <c r="B30" s="34"/>
      <c r="C30" s="37"/>
      <c r="D30" s="50" t="s">
        <v>131</v>
      </c>
      <c r="E30" s="50"/>
      <c r="F30" s="50"/>
      <c r="G30" s="50"/>
      <c r="H30" s="50" t="s">
        <v>131</v>
      </c>
      <c r="I30" s="50"/>
      <c r="J30" s="50"/>
      <c r="K30" s="50"/>
      <c r="L30" s="37"/>
      <c r="M30" s="2"/>
    </row>
    <row r="31" spans="1:13" ht="14" thickTop="1" thickBot="1" x14ac:dyDescent="0.35">
      <c r="A31" s="33"/>
      <c r="B31" s="34"/>
      <c r="C31" s="37"/>
      <c r="D31" s="33"/>
      <c r="E31" s="37"/>
      <c r="F31" s="37"/>
      <c r="G31" s="37"/>
      <c r="H31" s="37"/>
      <c r="I31" s="37"/>
      <c r="J31" s="37"/>
      <c r="K31" s="37"/>
      <c r="L31" s="37"/>
      <c r="M31" s="2"/>
    </row>
    <row r="32" spans="1:13" ht="14" thickTop="1" thickBot="1" x14ac:dyDescent="0.35">
      <c r="A32" s="51">
        <v>8</v>
      </c>
      <c r="B32" s="41" t="s">
        <v>70</v>
      </c>
      <c r="C32" s="42" t="e">
        <f>Info!#REF!</f>
        <v>#REF!</v>
      </c>
      <c r="D32" s="43" t="s">
        <v>126</v>
      </c>
      <c r="E32" s="77">
        <v>1</v>
      </c>
      <c r="F32" s="85"/>
      <c r="G32" s="86"/>
      <c r="H32" s="42" t="s">
        <v>127</v>
      </c>
      <c r="I32" s="77">
        <v>2</v>
      </c>
      <c r="J32" s="78"/>
      <c r="K32" s="79"/>
      <c r="L32" s="44">
        <v>4</v>
      </c>
      <c r="M32" s="2"/>
    </row>
    <row r="33" spans="1:13" ht="13.5" thickBot="1" x14ac:dyDescent="0.35">
      <c r="A33" s="52" t="s">
        <v>129</v>
      </c>
      <c r="B33" s="46" t="s">
        <v>130</v>
      </c>
      <c r="C33" s="47">
        <v>6</v>
      </c>
      <c r="D33" s="48"/>
      <c r="E33" s="80" t="e">
        <f>Info!#REF!</f>
        <v>#REF!</v>
      </c>
      <c r="F33" s="83"/>
      <c r="G33" s="84"/>
      <c r="H33" s="47" t="s">
        <v>127</v>
      </c>
      <c r="I33" s="80" t="e">
        <f>Info!#REF!</f>
        <v>#REF!</v>
      </c>
      <c r="J33" s="81"/>
      <c r="K33" s="82"/>
      <c r="L33" s="49" t="e">
        <f>Info!#REF!</f>
        <v>#REF!</v>
      </c>
      <c r="M33" s="2"/>
    </row>
    <row r="34" spans="1:13" ht="14" thickTop="1" thickBot="1" x14ac:dyDescent="0.35">
      <c r="A34" s="33"/>
      <c r="B34" s="33"/>
      <c r="C34" s="33"/>
      <c r="D34" s="50" t="s">
        <v>131</v>
      </c>
      <c r="E34" s="50"/>
      <c r="F34" s="50"/>
      <c r="G34" s="50"/>
      <c r="H34" s="50" t="s">
        <v>131</v>
      </c>
      <c r="I34" s="50"/>
      <c r="J34" s="50"/>
      <c r="K34" s="50"/>
      <c r="L34" s="33"/>
      <c r="M34" s="2"/>
    </row>
    <row r="35" spans="1:13" ht="13.5" thickTop="1" x14ac:dyDescent="0.3">
      <c r="A35" s="33"/>
      <c r="B35" s="33" t="s">
        <v>124</v>
      </c>
      <c r="C35" s="33"/>
      <c r="D35" s="33"/>
      <c r="E35" s="33" t="s">
        <v>74</v>
      </c>
      <c r="F35" s="37" t="str">
        <f>Info!$B$13</f>
        <v>Court 2</v>
      </c>
      <c r="G35" s="33"/>
      <c r="H35" s="33"/>
      <c r="I35" s="33"/>
      <c r="J35" s="33"/>
      <c r="K35" s="33"/>
      <c r="L35" s="33"/>
    </row>
    <row r="36" spans="1:13" ht="13" x14ac:dyDescent="0.3">
      <c r="A36" s="33"/>
      <c r="D36" s="33"/>
      <c r="E36" s="33"/>
      <c r="F36" s="33"/>
      <c r="G36" s="33"/>
      <c r="H36" s="33"/>
      <c r="I36" s="33"/>
      <c r="J36" s="33"/>
      <c r="K36" s="33"/>
      <c r="L36" s="33"/>
    </row>
    <row r="37" spans="1:13" ht="13.5" thickBot="1" x14ac:dyDescent="0.35">
      <c r="A37" s="33" t="s">
        <v>125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7" t="s">
        <v>128</v>
      </c>
    </row>
    <row r="38" spans="1:13" ht="14" thickTop="1" thickBot="1" x14ac:dyDescent="0.35">
      <c r="A38" s="51">
        <v>1</v>
      </c>
      <c r="B38" s="41" t="s">
        <v>70</v>
      </c>
      <c r="C38" s="42" t="e">
        <f>Info!#REF!</f>
        <v>#REF!</v>
      </c>
      <c r="D38" s="43" t="s">
        <v>126</v>
      </c>
      <c r="E38" s="77">
        <v>1</v>
      </c>
      <c r="F38" s="85"/>
      <c r="G38" s="86"/>
      <c r="H38" s="42" t="s">
        <v>127</v>
      </c>
      <c r="I38" s="77">
        <v>3</v>
      </c>
      <c r="J38" s="78"/>
      <c r="K38" s="79"/>
      <c r="L38" s="44">
        <v>2</v>
      </c>
    </row>
    <row r="39" spans="1:13" ht="13.5" thickBot="1" x14ac:dyDescent="0.35">
      <c r="A39" s="45">
        <v>0.33333333333333331</v>
      </c>
      <c r="B39" s="46" t="s">
        <v>130</v>
      </c>
      <c r="C39" s="47">
        <v>1</v>
      </c>
      <c r="D39" s="48"/>
      <c r="E39" s="80" t="e">
        <f>Info!#REF!</f>
        <v>#REF!</v>
      </c>
      <c r="F39" s="83"/>
      <c r="G39" s="84"/>
      <c r="H39" s="47" t="s">
        <v>127</v>
      </c>
      <c r="I39" s="80" t="e">
        <f>Info!#REF!</f>
        <v>#REF!</v>
      </c>
      <c r="J39" s="81"/>
      <c r="K39" s="82"/>
      <c r="L39" s="49" t="e">
        <f>Info!#REF!</f>
        <v>#REF!</v>
      </c>
    </row>
    <row r="40" spans="1:13" ht="14" thickTop="1" thickBot="1" x14ac:dyDescent="0.35">
      <c r="A40" s="38"/>
      <c r="B40" s="34"/>
      <c r="C40" s="37"/>
      <c r="D40" s="50" t="s">
        <v>131</v>
      </c>
      <c r="E40" s="50"/>
      <c r="F40" s="50"/>
      <c r="G40" s="50"/>
      <c r="H40" s="50" t="s">
        <v>131</v>
      </c>
      <c r="I40" s="50"/>
      <c r="J40" s="50"/>
      <c r="K40" s="50"/>
      <c r="L40" s="37"/>
    </row>
    <row r="41" spans="1:13" ht="14" thickTop="1" thickBot="1" x14ac:dyDescent="0.35">
      <c r="A41" s="33"/>
      <c r="B41" s="34"/>
      <c r="C41" s="37"/>
      <c r="D41" s="33"/>
      <c r="E41" s="37"/>
      <c r="F41" s="37"/>
      <c r="G41" s="37"/>
      <c r="H41" s="37"/>
      <c r="I41" s="37"/>
      <c r="J41" s="37"/>
      <c r="K41" s="37"/>
      <c r="L41" s="37"/>
    </row>
    <row r="42" spans="1:13" ht="14" thickTop="1" thickBot="1" x14ac:dyDescent="0.35">
      <c r="A42" s="51">
        <v>2</v>
      </c>
      <c r="B42" s="41" t="s">
        <v>70</v>
      </c>
      <c r="C42" s="42" t="e">
        <f>Info!#REF!</f>
        <v>#REF!</v>
      </c>
      <c r="D42" s="43" t="s">
        <v>126</v>
      </c>
      <c r="E42" s="77">
        <v>2</v>
      </c>
      <c r="F42" s="85"/>
      <c r="G42" s="86"/>
      <c r="H42" s="42" t="s">
        <v>127</v>
      </c>
      <c r="I42" s="77">
        <v>4</v>
      </c>
      <c r="J42" s="78"/>
      <c r="K42" s="79"/>
      <c r="L42" s="44">
        <v>1</v>
      </c>
    </row>
    <row r="43" spans="1:13" ht="13.5" thickBot="1" x14ac:dyDescent="0.35">
      <c r="A43" s="45">
        <v>0.375</v>
      </c>
      <c r="B43" s="46" t="s">
        <v>130</v>
      </c>
      <c r="C43" s="47">
        <v>2</v>
      </c>
      <c r="D43" s="48"/>
      <c r="E43" s="80" t="e">
        <f>Info!#REF!</f>
        <v>#REF!</v>
      </c>
      <c r="F43" s="83"/>
      <c r="G43" s="84"/>
      <c r="H43" s="47" t="s">
        <v>127</v>
      </c>
      <c r="I43" s="80" t="str">
        <f>Info!$H$7</f>
        <v>Seed #10</v>
      </c>
      <c r="J43" s="81"/>
      <c r="K43" s="82"/>
      <c r="L43" s="49" t="e">
        <f>Info!#REF!</f>
        <v>#REF!</v>
      </c>
    </row>
    <row r="44" spans="1:13" ht="14" thickTop="1" thickBot="1" x14ac:dyDescent="0.35">
      <c r="A44" s="38"/>
      <c r="B44" s="34"/>
      <c r="C44" s="37"/>
      <c r="D44" s="50" t="s">
        <v>131</v>
      </c>
      <c r="E44" s="50"/>
      <c r="F44" s="50"/>
      <c r="G44" s="50"/>
      <c r="H44" s="50" t="s">
        <v>131</v>
      </c>
      <c r="I44" s="50"/>
      <c r="J44" s="50"/>
      <c r="K44" s="50"/>
      <c r="L44" s="37"/>
    </row>
    <row r="45" spans="1:13" ht="14" thickTop="1" thickBot="1" x14ac:dyDescent="0.35">
      <c r="A45" s="33"/>
      <c r="B45" s="34"/>
      <c r="C45" s="37"/>
      <c r="D45" s="33"/>
      <c r="E45" s="37"/>
      <c r="F45" s="37"/>
      <c r="G45" s="37"/>
      <c r="H45" s="37"/>
      <c r="I45" s="37"/>
      <c r="J45" s="37"/>
      <c r="K45" s="37"/>
      <c r="L45" s="37"/>
    </row>
    <row r="46" spans="1:13" ht="14" thickTop="1" thickBot="1" x14ac:dyDescent="0.35">
      <c r="A46" s="51">
        <v>3</v>
      </c>
      <c r="B46" s="41" t="s">
        <v>70</v>
      </c>
      <c r="C46" s="42" t="e">
        <f>Info!#REF!</f>
        <v>#REF!</v>
      </c>
      <c r="D46" s="43" t="s">
        <v>126</v>
      </c>
      <c r="E46" s="77">
        <v>2</v>
      </c>
      <c r="F46" s="85"/>
      <c r="G46" s="86"/>
      <c r="H46" s="42" t="s">
        <v>127</v>
      </c>
      <c r="I46" s="77">
        <v>4</v>
      </c>
      <c r="J46" s="78"/>
      <c r="K46" s="79"/>
      <c r="L46" s="44">
        <v>1</v>
      </c>
    </row>
    <row r="47" spans="1:13" ht="13.5" thickBot="1" x14ac:dyDescent="0.35">
      <c r="A47" s="52" t="s">
        <v>129</v>
      </c>
      <c r="B47" s="46" t="s">
        <v>130</v>
      </c>
      <c r="C47" s="47">
        <v>2</v>
      </c>
      <c r="D47" s="48"/>
      <c r="E47" s="80" t="e">
        <f>Info!#REF!</f>
        <v>#REF!</v>
      </c>
      <c r="F47" s="83"/>
      <c r="G47" s="84"/>
      <c r="H47" s="47" t="s">
        <v>127</v>
      </c>
      <c r="I47" s="80" t="e">
        <f>Info!#REF!</f>
        <v>#REF!</v>
      </c>
      <c r="J47" s="81"/>
      <c r="K47" s="82"/>
      <c r="L47" s="49" t="e">
        <f>Info!#REF!</f>
        <v>#REF!</v>
      </c>
    </row>
    <row r="48" spans="1:13" ht="14" thickTop="1" thickBot="1" x14ac:dyDescent="0.35">
      <c r="A48" s="39"/>
      <c r="B48" s="34"/>
      <c r="C48" s="37"/>
      <c r="D48" s="50" t="s">
        <v>131</v>
      </c>
      <c r="E48" s="50"/>
      <c r="F48" s="50"/>
      <c r="G48" s="50"/>
      <c r="H48" s="50" t="s">
        <v>131</v>
      </c>
      <c r="I48" s="50"/>
      <c r="J48" s="50"/>
      <c r="K48" s="50"/>
      <c r="L48" s="37"/>
    </row>
    <row r="49" spans="1:12" ht="14" thickTop="1" thickBot="1" x14ac:dyDescent="0.35">
      <c r="A49" s="33"/>
      <c r="B49" s="34"/>
      <c r="C49" s="37"/>
      <c r="D49" s="33"/>
      <c r="E49" s="37"/>
      <c r="F49" s="37"/>
      <c r="G49" s="37"/>
      <c r="H49" s="37"/>
      <c r="I49" s="37"/>
      <c r="J49" s="37"/>
      <c r="K49" s="37"/>
      <c r="L49" s="37"/>
    </row>
    <row r="50" spans="1:12" ht="14" thickTop="1" thickBot="1" x14ac:dyDescent="0.35">
      <c r="A50" s="51">
        <v>4</v>
      </c>
      <c r="B50" s="41" t="s">
        <v>70</v>
      </c>
      <c r="C50" s="42" t="e">
        <f>Info!#REF!</f>
        <v>#REF!</v>
      </c>
      <c r="D50" s="43" t="s">
        <v>126</v>
      </c>
      <c r="E50" s="77">
        <v>1</v>
      </c>
      <c r="F50" s="85"/>
      <c r="G50" s="86"/>
      <c r="H50" s="42" t="s">
        <v>127</v>
      </c>
      <c r="I50" s="77">
        <v>4</v>
      </c>
      <c r="J50" s="78"/>
      <c r="K50" s="79"/>
      <c r="L50" s="44">
        <v>3</v>
      </c>
    </row>
    <row r="51" spans="1:12" ht="13.5" thickBot="1" x14ac:dyDescent="0.35">
      <c r="A51" s="52" t="s">
        <v>129</v>
      </c>
      <c r="B51" s="46" t="s">
        <v>130</v>
      </c>
      <c r="C51" s="47">
        <v>3</v>
      </c>
      <c r="D51" s="48"/>
      <c r="E51" s="80" t="e">
        <f>Info!#REF!</f>
        <v>#REF!</v>
      </c>
      <c r="F51" s="83"/>
      <c r="G51" s="84"/>
      <c r="H51" s="47" t="s">
        <v>127</v>
      </c>
      <c r="I51" s="80" t="e">
        <f>Info!#REF!</f>
        <v>#REF!</v>
      </c>
      <c r="J51" s="81"/>
      <c r="K51" s="82"/>
      <c r="L51" s="49" t="e">
        <f>Info!#REF!</f>
        <v>#REF!</v>
      </c>
    </row>
    <row r="52" spans="1:12" ht="14" thickTop="1" thickBot="1" x14ac:dyDescent="0.35">
      <c r="A52" s="39"/>
      <c r="B52" s="34"/>
      <c r="C52" s="37"/>
      <c r="D52" s="50" t="s">
        <v>131</v>
      </c>
      <c r="E52" s="50"/>
      <c r="F52" s="50"/>
      <c r="G52" s="50"/>
      <c r="H52" s="50" t="s">
        <v>131</v>
      </c>
      <c r="I52" s="50"/>
      <c r="J52" s="50"/>
      <c r="K52" s="50"/>
      <c r="L52" s="37"/>
    </row>
    <row r="53" spans="1:12" ht="14" thickTop="1" thickBot="1" x14ac:dyDescent="0.35">
      <c r="A53" s="33"/>
      <c r="B53" s="34"/>
      <c r="C53" s="37"/>
      <c r="D53" s="33"/>
      <c r="E53" s="37"/>
      <c r="F53" s="37"/>
      <c r="G53" s="37"/>
      <c r="H53" s="37"/>
      <c r="I53" s="37"/>
      <c r="J53" s="37"/>
      <c r="K53" s="37"/>
      <c r="L53" s="37"/>
    </row>
    <row r="54" spans="1:12" ht="14" thickTop="1" thickBot="1" x14ac:dyDescent="0.35">
      <c r="A54" s="51">
        <v>5</v>
      </c>
      <c r="B54" s="41" t="s">
        <v>70</v>
      </c>
      <c r="C54" s="42" t="e">
        <f>Info!#REF!</f>
        <v>#REF!</v>
      </c>
      <c r="D54" s="43" t="s">
        <v>126</v>
      </c>
      <c r="E54" s="77">
        <v>2</v>
      </c>
      <c r="F54" s="85"/>
      <c r="G54" s="86"/>
      <c r="H54" s="42" t="s">
        <v>127</v>
      </c>
      <c r="I54" s="77">
        <v>3</v>
      </c>
      <c r="J54" s="78"/>
      <c r="K54" s="79"/>
      <c r="L54" s="44">
        <v>1</v>
      </c>
    </row>
    <row r="55" spans="1:12" ht="13.5" thickBot="1" x14ac:dyDescent="0.35">
      <c r="A55" s="52" t="s">
        <v>129</v>
      </c>
      <c r="B55" s="46" t="s">
        <v>130</v>
      </c>
      <c r="C55" s="47">
        <v>4</v>
      </c>
      <c r="D55" s="48"/>
      <c r="E55" s="80" t="e">
        <f>Info!#REF!</f>
        <v>#REF!</v>
      </c>
      <c r="F55" s="83"/>
      <c r="G55" s="84"/>
      <c r="H55" s="47" t="s">
        <v>127</v>
      </c>
      <c r="I55" s="80" t="e">
        <f>Info!#REF!</f>
        <v>#REF!</v>
      </c>
      <c r="J55" s="81"/>
      <c r="K55" s="82"/>
      <c r="L55" s="49" t="e">
        <f>Info!#REF!</f>
        <v>#REF!</v>
      </c>
    </row>
    <row r="56" spans="1:12" ht="14" thickTop="1" thickBot="1" x14ac:dyDescent="0.35">
      <c r="A56" s="39"/>
      <c r="B56" s="34"/>
      <c r="C56" s="37"/>
      <c r="D56" s="50" t="s">
        <v>131</v>
      </c>
      <c r="E56" s="50"/>
      <c r="F56" s="50"/>
      <c r="G56" s="50"/>
      <c r="H56" s="50" t="s">
        <v>131</v>
      </c>
      <c r="I56" s="50"/>
      <c r="J56" s="50"/>
      <c r="K56" s="50"/>
      <c r="L56" s="37"/>
    </row>
    <row r="57" spans="1:12" ht="14" thickTop="1" thickBot="1" x14ac:dyDescent="0.35">
      <c r="A57" s="33"/>
      <c r="B57" s="34"/>
      <c r="C57" s="37"/>
      <c r="D57" s="33"/>
      <c r="E57" s="37"/>
      <c r="F57" s="37"/>
      <c r="G57" s="37"/>
      <c r="H57" s="37"/>
      <c r="I57" s="37"/>
      <c r="J57" s="37"/>
      <c r="K57" s="37"/>
      <c r="L57" s="37"/>
    </row>
    <row r="58" spans="1:12" ht="14" thickTop="1" thickBot="1" x14ac:dyDescent="0.35">
      <c r="A58" s="51">
        <v>6</v>
      </c>
      <c r="B58" s="41" t="s">
        <v>70</v>
      </c>
      <c r="C58" s="42" t="e">
        <f>Info!#REF!</f>
        <v>#REF!</v>
      </c>
      <c r="D58" s="43" t="s">
        <v>126</v>
      </c>
      <c r="E58" s="77">
        <v>2</v>
      </c>
      <c r="F58" s="85"/>
      <c r="G58" s="86"/>
      <c r="H58" s="42" t="s">
        <v>127</v>
      </c>
      <c r="I58" s="77">
        <v>3</v>
      </c>
      <c r="J58" s="78"/>
      <c r="K58" s="79"/>
      <c r="L58" s="44">
        <v>1</v>
      </c>
    </row>
    <row r="59" spans="1:12" ht="13.5" thickBot="1" x14ac:dyDescent="0.35">
      <c r="A59" s="52" t="s">
        <v>129</v>
      </c>
      <c r="B59" s="46" t="s">
        <v>130</v>
      </c>
      <c r="C59" s="47">
        <v>4</v>
      </c>
      <c r="D59" s="48"/>
      <c r="E59" s="80" t="e">
        <f>Info!#REF!</f>
        <v>#REF!</v>
      </c>
      <c r="F59" s="83"/>
      <c r="G59" s="84"/>
      <c r="H59" s="47" t="s">
        <v>127</v>
      </c>
      <c r="I59" s="80" t="e">
        <f>Info!#REF!</f>
        <v>#REF!</v>
      </c>
      <c r="J59" s="81"/>
      <c r="K59" s="82"/>
      <c r="L59" s="49" t="e">
        <f>Info!#REF!</f>
        <v>#REF!</v>
      </c>
    </row>
    <row r="60" spans="1:12" ht="14" thickTop="1" thickBot="1" x14ac:dyDescent="0.35">
      <c r="A60" s="39"/>
      <c r="B60" s="34"/>
      <c r="C60" s="37"/>
      <c r="D60" s="50" t="s">
        <v>131</v>
      </c>
      <c r="E60" s="50"/>
      <c r="F60" s="50"/>
      <c r="G60" s="50"/>
      <c r="H60" s="50" t="s">
        <v>131</v>
      </c>
      <c r="I60" s="50"/>
      <c r="J60" s="50"/>
      <c r="K60" s="50"/>
      <c r="L60" s="37"/>
    </row>
    <row r="61" spans="1:12" ht="14" thickTop="1" thickBot="1" x14ac:dyDescent="0.35">
      <c r="A61" s="40"/>
      <c r="B61" s="34"/>
      <c r="C61" s="37"/>
      <c r="D61" s="33"/>
      <c r="E61" s="37"/>
      <c r="F61" s="37"/>
      <c r="G61" s="37"/>
      <c r="H61" s="37"/>
      <c r="I61" s="37"/>
      <c r="J61" s="37"/>
      <c r="K61" s="37"/>
      <c r="L61" s="37"/>
    </row>
    <row r="62" spans="1:12" ht="14" thickTop="1" thickBot="1" x14ac:dyDescent="0.35">
      <c r="A62" s="51">
        <v>7</v>
      </c>
      <c r="B62" s="41" t="s">
        <v>70</v>
      </c>
      <c r="C62" s="42" t="e">
        <f>Info!#REF!</f>
        <v>#REF!</v>
      </c>
      <c r="D62" s="43" t="s">
        <v>126</v>
      </c>
      <c r="E62" s="77">
        <v>3</v>
      </c>
      <c r="F62" s="85"/>
      <c r="G62" s="86"/>
      <c r="H62" s="42" t="s">
        <v>127</v>
      </c>
      <c r="I62" s="77">
        <v>4</v>
      </c>
      <c r="J62" s="78"/>
      <c r="K62" s="79"/>
      <c r="L62" s="44">
        <v>2</v>
      </c>
    </row>
    <row r="63" spans="1:12" ht="13.5" thickBot="1" x14ac:dyDescent="0.35">
      <c r="A63" s="52" t="s">
        <v>129</v>
      </c>
      <c r="B63" s="46" t="s">
        <v>130</v>
      </c>
      <c r="C63" s="47">
        <v>5</v>
      </c>
      <c r="D63" s="48"/>
      <c r="E63" s="80" t="e">
        <f>Info!#REF!</f>
        <v>#REF!</v>
      </c>
      <c r="F63" s="83"/>
      <c r="G63" s="84"/>
      <c r="H63" s="47" t="s">
        <v>127</v>
      </c>
      <c r="I63" s="80" t="e">
        <f>Info!#REF!</f>
        <v>#REF!</v>
      </c>
      <c r="J63" s="81"/>
      <c r="K63" s="82"/>
      <c r="L63" s="49" t="e">
        <f>Info!#REF!</f>
        <v>#REF!</v>
      </c>
    </row>
    <row r="64" spans="1:12" ht="14" thickTop="1" thickBot="1" x14ac:dyDescent="0.35">
      <c r="A64" s="39"/>
      <c r="B64" s="34"/>
      <c r="C64" s="37"/>
      <c r="D64" s="50" t="s">
        <v>131</v>
      </c>
      <c r="E64" s="50"/>
      <c r="F64" s="50"/>
      <c r="G64" s="50"/>
      <c r="H64" s="50" t="s">
        <v>131</v>
      </c>
      <c r="I64" s="50"/>
      <c r="J64" s="50"/>
      <c r="K64" s="50"/>
      <c r="L64" s="37"/>
    </row>
    <row r="65" spans="1:12" ht="14" thickTop="1" thickBot="1" x14ac:dyDescent="0.35">
      <c r="A65" s="33"/>
      <c r="B65" s="34"/>
      <c r="C65" s="37"/>
      <c r="D65" s="33"/>
      <c r="E65" s="37"/>
      <c r="F65" s="37"/>
      <c r="G65" s="37"/>
      <c r="H65" s="37"/>
      <c r="I65" s="37"/>
      <c r="J65" s="37"/>
      <c r="K65" s="37"/>
      <c r="L65" s="37"/>
    </row>
    <row r="66" spans="1:12" ht="14" thickTop="1" thickBot="1" x14ac:dyDescent="0.35">
      <c r="A66" s="51">
        <v>8</v>
      </c>
      <c r="B66" s="41" t="s">
        <v>70</v>
      </c>
      <c r="C66" s="42" t="e">
        <f>Info!#REF!</f>
        <v>#REF!</v>
      </c>
      <c r="D66" s="43" t="s">
        <v>126</v>
      </c>
      <c r="E66" s="77">
        <v>1</v>
      </c>
      <c r="F66" s="85"/>
      <c r="G66" s="86"/>
      <c r="H66" s="42" t="s">
        <v>127</v>
      </c>
      <c r="I66" s="77">
        <v>2</v>
      </c>
      <c r="J66" s="78"/>
      <c r="K66" s="79"/>
      <c r="L66" s="44">
        <v>4</v>
      </c>
    </row>
    <row r="67" spans="1:12" ht="13.5" thickBot="1" x14ac:dyDescent="0.35">
      <c r="A67" s="52" t="s">
        <v>129</v>
      </c>
      <c r="B67" s="46" t="s">
        <v>130</v>
      </c>
      <c r="C67" s="47">
        <v>6</v>
      </c>
      <c r="D67" s="48"/>
      <c r="E67" s="80" t="e">
        <f>Info!#REF!</f>
        <v>#REF!</v>
      </c>
      <c r="F67" s="83"/>
      <c r="G67" s="84"/>
      <c r="H67" s="47" t="s">
        <v>127</v>
      </c>
      <c r="I67" s="80" t="e">
        <f>Info!#REF!</f>
        <v>#REF!</v>
      </c>
      <c r="J67" s="81"/>
      <c r="K67" s="82"/>
      <c r="L67" s="49" t="e">
        <f>Info!#REF!</f>
        <v>#REF!</v>
      </c>
    </row>
    <row r="68" spans="1:12" ht="14" thickTop="1" thickBot="1" x14ac:dyDescent="0.35">
      <c r="A68" s="33"/>
      <c r="B68" s="33"/>
      <c r="C68" s="33"/>
      <c r="D68" s="50" t="s">
        <v>131</v>
      </c>
      <c r="E68" s="50"/>
      <c r="F68" s="50"/>
      <c r="G68" s="50"/>
      <c r="H68" s="50" t="s">
        <v>131</v>
      </c>
      <c r="I68" s="50"/>
      <c r="J68" s="50"/>
      <c r="K68" s="50"/>
      <c r="L68" s="33"/>
    </row>
    <row r="69" spans="1:12" ht="13.5" thickTop="1" x14ac:dyDescent="0.3">
      <c r="A69" s="33"/>
      <c r="B69" s="33" t="s">
        <v>124</v>
      </c>
      <c r="C69" s="33"/>
      <c r="D69" s="33"/>
      <c r="E69" s="33" t="s">
        <v>74</v>
      </c>
      <c r="F69" s="37" t="e">
        <f>Info!#REF!</f>
        <v>#REF!</v>
      </c>
      <c r="G69" s="33"/>
      <c r="H69" s="33"/>
      <c r="I69" s="33"/>
      <c r="J69" s="33"/>
      <c r="K69" s="33"/>
      <c r="L69" s="33"/>
    </row>
    <row r="70" spans="1:12" ht="13" x14ac:dyDescent="0.3">
      <c r="A70" s="33"/>
      <c r="D70" s="33"/>
      <c r="E70" s="33"/>
      <c r="F70" s="33"/>
      <c r="G70" s="33"/>
      <c r="H70" s="33"/>
      <c r="I70" s="33"/>
      <c r="J70" s="33"/>
      <c r="K70" s="33"/>
      <c r="L70" s="33"/>
    </row>
    <row r="71" spans="1:12" ht="13.5" thickBot="1" x14ac:dyDescent="0.35">
      <c r="A71" s="33" t="s">
        <v>125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7" t="s">
        <v>128</v>
      </c>
    </row>
    <row r="72" spans="1:12" ht="14" thickTop="1" thickBot="1" x14ac:dyDescent="0.35">
      <c r="A72" s="51">
        <v>1</v>
      </c>
      <c r="B72" s="41" t="s">
        <v>70</v>
      </c>
      <c r="C72" s="42" t="e">
        <f>Info!#REF!</f>
        <v>#REF!</v>
      </c>
      <c r="D72" s="43" t="s">
        <v>126</v>
      </c>
      <c r="E72" s="77">
        <v>1</v>
      </c>
      <c r="F72" s="85"/>
      <c r="G72" s="86"/>
      <c r="H72" s="42" t="s">
        <v>127</v>
      </c>
      <c r="I72" s="77">
        <v>3</v>
      </c>
      <c r="J72" s="78"/>
      <c r="K72" s="79"/>
      <c r="L72" s="44">
        <v>2</v>
      </c>
    </row>
    <row r="73" spans="1:12" ht="13.5" thickBot="1" x14ac:dyDescent="0.35">
      <c r="A73" s="45">
        <v>0.33333333333333331</v>
      </c>
      <c r="B73" s="46" t="s">
        <v>130</v>
      </c>
      <c r="C73" s="47">
        <v>1</v>
      </c>
      <c r="D73" s="48"/>
      <c r="E73" s="80" t="e">
        <f>Info!#REF!</f>
        <v>#REF!</v>
      </c>
      <c r="F73" s="83"/>
      <c r="G73" s="84"/>
      <c r="H73" s="47" t="s">
        <v>127</v>
      </c>
      <c r="I73" s="80" t="e">
        <f>Info!#REF!</f>
        <v>#REF!</v>
      </c>
      <c r="J73" s="81"/>
      <c r="K73" s="82"/>
      <c r="L73" s="49" t="e">
        <f>Info!#REF!</f>
        <v>#REF!</v>
      </c>
    </row>
    <row r="74" spans="1:12" ht="14" thickTop="1" thickBot="1" x14ac:dyDescent="0.35">
      <c r="A74" s="38"/>
      <c r="B74" s="34"/>
      <c r="C74" s="37"/>
      <c r="D74" s="50" t="s">
        <v>131</v>
      </c>
      <c r="E74" s="50"/>
      <c r="F74" s="50"/>
      <c r="G74" s="50"/>
      <c r="H74" s="50" t="s">
        <v>131</v>
      </c>
      <c r="I74" s="50"/>
      <c r="J74" s="50"/>
      <c r="K74" s="50"/>
      <c r="L74" s="37"/>
    </row>
    <row r="75" spans="1:12" ht="14" thickTop="1" thickBot="1" x14ac:dyDescent="0.35">
      <c r="A75" s="33"/>
      <c r="B75" s="34"/>
      <c r="C75" s="37"/>
      <c r="D75" s="33"/>
      <c r="E75" s="37"/>
      <c r="F75" s="37"/>
      <c r="G75" s="37"/>
      <c r="H75" s="37"/>
      <c r="I75" s="37"/>
      <c r="J75" s="37"/>
      <c r="K75" s="37"/>
      <c r="L75" s="37"/>
    </row>
    <row r="76" spans="1:12" ht="14" thickTop="1" thickBot="1" x14ac:dyDescent="0.35">
      <c r="A76" s="51">
        <v>2</v>
      </c>
      <c r="B76" s="41" t="s">
        <v>70</v>
      </c>
      <c r="C76" s="42" t="s">
        <v>116</v>
      </c>
      <c r="D76" s="43" t="s">
        <v>126</v>
      </c>
      <c r="E76" s="77">
        <v>1</v>
      </c>
      <c r="F76" s="85"/>
      <c r="G76" s="86"/>
      <c r="H76" s="42" t="s">
        <v>127</v>
      </c>
      <c r="I76" s="77">
        <v>3</v>
      </c>
      <c r="J76" s="78"/>
      <c r="K76" s="79"/>
      <c r="L76" s="44">
        <v>2</v>
      </c>
    </row>
    <row r="77" spans="1:12" ht="13.5" thickBot="1" x14ac:dyDescent="0.35">
      <c r="A77" s="45">
        <v>0.375</v>
      </c>
      <c r="B77" s="46" t="s">
        <v>130</v>
      </c>
      <c r="C77" s="47">
        <v>1</v>
      </c>
      <c r="D77" s="48"/>
      <c r="E77" s="80" t="e">
        <f>Info!#REF!</f>
        <v>#REF!</v>
      </c>
      <c r="F77" s="83"/>
      <c r="G77" s="84"/>
      <c r="H77" s="47" t="s">
        <v>127</v>
      </c>
      <c r="I77" s="80" t="e">
        <f>Info!#REF!</f>
        <v>#REF!</v>
      </c>
      <c r="J77" s="81"/>
      <c r="K77" s="82"/>
      <c r="L77" s="49" t="e">
        <f>Info!#REF!</f>
        <v>#REF!</v>
      </c>
    </row>
    <row r="78" spans="1:12" ht="14" thickTop="1" thickBot="1" x14ac:dyDescent="0.35">
      <c r="A78" s="38"/>
      <c r="B78" s="34"/>
      <c r="C78" s="37"/>
      <c r="D78" s="50" t="s">
        <v>131</v>
      </c>
      <c r="E78" s="50"/>
      <c r="F78" s="50"/>
      <c r="G78" s="50"/>
      <c r="H78" s="50" t="s">
        <v>131</v>
      </c>
      <c r="I78" s="50"/>
      <c r="J78" s="50"/>
      <c r="K78" s="50"/>
      <c r="L78" s="37"/>
    </row>
    <row r="79" spans="1:12" ht="14" thickTop="1" thickBot="1" x14ac:dyDescent="0.35">
      <c r="A79" s="33"/>
      <c r="B79" s="34"/>
      <c r="C79" s="37"/>
      <c r="D79" s="33"/>
      <c r="E79" s="37"/>
      <c r="F79" s="37"/>
      <c r="G79" s="37"/>
      <c r="H79" s="37"/>
      <c r="I79" s="37"/>
      <c r="J79" s="37"/>
      <c r="K79" s="37"/>
      <c r="L79" s="37"/>
    </row>
    <row r="80" spans="1:12" ht="14" thickTop="1" thickBot="1" x14ac:dyDescent="0.35">
      <c r="A80" s="51">
        <v>3</v>
      </c>
      <c r="B80" s="41" t="s">
        <v>70</v>
      </c>
      <c r="C80" s="42" t="s">
        <v>116</v>
      </c>
      <c r="D80" s="43" t="s">
        <v>126</v>
      </c>
      <c r="E80" s="77">
        <v>2</v>
      </c>
      <c r="F80" s="85"/>
      <c r="G80" s="86"/>
      <c r="H80" s="42" t="s">
        <v>127</v>
      </c>
      <c r="I80" s="77">
        <v>4</v>
      </c>
      <c r="J80" s="78"/>
      <c r="K80" s="79"/>
      <c r="L80" s="44">
        <v>1</v>
      </c>
    </row>
    <row r="81" spans="1:12" ht="13.5" thickBot="1" x14ac:dyDescent="0.35">
      <c r="A81" s="52" t="s">
        <v>129</v>
      </c>
      <c r="B81" s="46" t="s">
        <v>130</v>
      </c>
      <c r="C81" s="47">
        <v>2</v>
      </c>
      <c r="D81" s="48"/>
      <c r="E81" s="80" t="e">
        <f>Info!#REF!</f>
        <v>#REF!</v>
      </c>
      <c r="F81" s="83"/>
      <c r="G81" s="84"/>
      <c r="H81" s="47" t="s">
        <v>127</v>
      </c>
      <c r="I81" s="80" t="e">
        <f>Info!#REF!</f>
        <v>#REF!</v>
      </c>
      <c r="J81" s="81"/>
      <c r="K81" s="82"/>
      <c r="L81" s="49" t="e">
        <f>Info!#REF!</f>
        <v>#REF!</v>
      </c>
    </row>
    <row r="82" spans="1:12" ht="14" thickTop="1" thickBot="1" x14ac:dyDescent="0.35">
      <c r="A82" s="39"/>
      <c r="B82" s="34"/>
      <c r="C82" s="37"/>
      <c r="D82" s="50" t="s">
        <v>131</v>
      </c>
      <c r="E82" s="50"/>
      <c r="F82" s="50"/>
      <c r="G82" s="50"/>
      <c r="H82" s="50" t="s">
        <v>131</v>
      </c>
      <c r="I82" s="50"/>
      <c r="J82" s="50"/>
      <c r="K82" s="50"/>
      <c r="L82" s="37"/>
    </row>
    <row r="83" spans="1:12" ht="14" thickTop="1" thickBot="1" x14ac:dyDescent="0.35">
      <c r="A83" s="33"/>
      <c r="B83" s="34"/>
      <c r="C83" s="37"/>
      <c r="D83" s="33"/>
      <c r="E83" s="37"/>
      <c r="F83" s="37"/>
      <c r="G83" s="37"/>
      <c r="H83" s="37"/>
      <c r="I83" s="37"/>
      <c r="J83" s="37"/>
      <c r="K83" s="37"/>
      <c r="L83" s="37"/>
    </row>
    <row r="84" spans="1:12" ht="14" thickTop="1" thickBot="1" x14ac:dyDescent="0.35">
      <c r="A84" s="51">
        <v>4</v>
      </c>
      <c r="B84" s="41" t="s">
        <v>70</v>
      </c>
      <c r="C84" s="42" t="s">
        <v>116</v>
      </c>
      <c r="D84" s="43" t="s">
        <v>126</v>
      </c>
      <c r="E84" s="77">
        <v>1</v>
      </c>
      <c r="F84" s="85"/>
      <c r="G84" s="86"/>
      <c r="H84" s="42" t="s">
        <v>127</v>
      </c>
      <c r="I84" s="77">
        <v>4</v>
      </c>
      <c r="J84" s="78"/>
      <c r="K84" s="79"/>
      <c r="L84" s="44">
        <v>3</v>
      </c>
    </row>
    <row r="85" spans="1:12" ht="13.5" thickBot="1" x14ac:dyDescent="0.35">
      <c r="A85" s="52" t="s">
        <v>129</v>
      </c>
      <c r="B85" s="46" t="s">
        <v>130</v>
      </c>
      <c r="C85" s="47">
        <v>3</v>
      </c>
      <c r="D85" s="48"/>
      <c r="E85" s="80" t="e">
        <f>Info!#REF!</f>
        <v>#REF!</v>
      </c>
      <c r="F85" s="83"/>
      <c r="G85" s="84"/>
      <c r="H85" s="47" t="s">
        <v>127</v>
      </c>
      <c r="I85" s="80" t="e">
        <f>Info!#REF!</f>
        <v>#REF!</v>
      </c>
      <c r="J85" s="81"/>
      <c r="K85" s="82"/>
      <c r="L85" s="49" t="e">
        <f>Info!#REF!</f>
        <v>#REF!</v>
      </c>
    </row>
    <row r="86" spans="1:12" ht="14" thickTop="1" thickBot="1" x14ac:dyDescent="0.35">
      <c r="A86" s="39"/>
      <c r="B86" s="34"/>
      <c r="C86" s="37"/>
      <c r="D86" s="50" t="s">
        <v>131</v>
      </c>
      <c r="E86" s="50"/>
      <c r="F86" s="50"/>
      <c r="G86" s="50"/>
      <c r="H86" s="50" t="s">
        <v>131</v>
      </c>
      <c r="I86" s="50"/>
      <c r="J86" s="50"/>
      <c r="K86" s="50"/>
      <c r="L86" s="37"/>
    </row>
    <row r="87" spans="1:12" ht="14" thickTop="1" thickBot="1" x14ac:dyDescent="0.35">
      <c r="A87" s="33"/>
      <c r="B87" s="34"/>
      <c r="C87" s="37"/>
      <c r="D87" s="33"/>
      <c r="E87" s="37"/>
      <c r="F87" s="37"/>
      <c r="G87" s="37"/>
      <c r="H87" s="37"/>
      <c r="I87" s="37"/>
      <c r="J87" s="37"/>
      <c r="K87" s="37"/>
      <c r="L87" s="37"/>
    </row>
    <row r="88" spans="1:12" ht="14" thickTop="1" thickBot="1" x14ac:dyDescent="0.35">
      <c r="A88" s="51">
        <v>5</v>
      </c>
      <c r="B88" s="41" t="s">
        <v>70</v>
      </c>
      <c r="C88" s="42" t="s">
        <v>110</v>
      </c>
      <c r="D88" s="43" t="s">
        <v>126</v>
      </c>
      <c r="E88" s="77">
        <v>2</v>
      </c>
      <c r="F88" s="85"/>
      <c r="G88" s="86"/>
      <c r="H88" s="42" t="s">
        <v>127</v>
      </c>
      <c r="I88" s="77">
        <v>3</v>
      </c>
      <c r="J88" s="78"/>
      <c r="K88" s="79"/>
      <c r="L88" s="44">
        <v>1</v>
      </c>
    </row>
    <row r="89" spans="1:12" ht="13.5" thickBot="1" x14ac:dyDescent="0.35">
      <c r="A89" s="52" t="s">
        <v>129</v>
      </c>
      <c r="B89" s="46" t="s">
        <v>130</v>
      </c>
      <c r="C89" s="47">
        <v>4</v>
      </c>
      <c r="D89" s="48"/>
      <c r="E89" s="80" t="e">
        <f>Info!#REF!</f>
        <v>#REF!</v>
      </c>
      <c r="F89" s="83"/>
      <c r="G89" s="84"/>
      <c r="H89" s="47" t="s">
        <v>127</v>
      </c>
      <c r="I89" s="80" t="str">
        <f>Info!$F$7</f>
        <v>Seed #4</v>
      </c>
      <c r="J89" s="81"/>
      <c r="K89" s="82"/>
      <c r="L89" s="49" t="str">
        <f>Info!$E$7</f>
        <v>Seed #3</v>
      </c>
    </row>
    <row r="90" spans="1:12" ht="14" thickTop="1" thickBot="1" x14ac:dyDescent="0.35">
      <c r="A90" s="39"/>
      <c r="B90" s="34"/>
      <c r="C90" s="37"/>
      <c r="D90" s="50" t="s">
        <v>131</v>
      </c>
      <c r="E90" s="50"/>
      <c r="F90" s="50"/>
      <c r="G90" s="50"/>
      <c r="H90" s="50" t="s">
        <v>131</v>
      </c>
      <c r="I90" s="50"/>
      <c r="J90" s="50"/>
      <c r="K90" s="50"/>
      <c r="L90" s="37"/>
    </row>
    <row r="91" spans="1:12" ht="14" thickTop="1" thickBot="1" x14ac:dyDescent="0.35">
      <c r="A91" s="33"/>
      <c r="B91" s="34"/>
      <c r="C91" s="37"/>
      <c r="D91" s="33"/>
      <c r="E91" s="37"/>
      <c r="F91" s="37"/>
      <c r="G91" s="37"/>
      <c r="H91" s="37"/>
      <c r="I91" s="37"/>
      <c r="J91" s="37"/>
      <c r="K91" s="37"/>
      <c r="L91" s="37"/>
    </row>
    <row r="92" spans="1:12" ht="14" thickTop="1" thickBot="1" x14ac:dyDescent="0.35">
      <c r="A92" s="51">
        <v>6</v>
      </c>
      <c r="B92" s="41" t="s">
        <v>70</v>
      </c>
      <c r="C92" s="42" t="s">
        <v>110</v>
      </c>
      <c r="D92" s="43" t="s">
        <v>126</v>
      </c>
      <c r="E92" s="77">
        <v>3</v>
      </c>
      <c r="F92" s="85"/>
      <c r="G92" s="86"/>
      <c r="H92" s="42" t="s">
        <v>127</v>
      </c>
      <c r="I92" s="77">
        <v>4</v>
      </c>
      <c r="J92" s="78"/>
      <c r="K92" s="79"/>
      <c r="L92" s="44">
        <v>2</v>
      </c>
    </row>
    <row r="93" spans="1:12" ht="13.5" thickBot="1" x14ac:dyDescent="0.35">
      <c r="A93" s="52" t="s">
        <v>129</v>
      </c>
      <c r="B93" s="46" t="s">
        <v>130</v>
      </c>
      <c r="C93" s="47">
        <v>5</v>
      </c>
      <c r="D93" s="48"/>
      <c r="E93" s="80" t="str">
        <f>Info!$F$7</f>
        <v>Seed #4</v>
      </c>
      <c r="F93" s="83"/>
      <c r="G93" s="84"/>
      <c r="H93" s="47" t="s">
        <v>127</v>
      </c>
      <c r="I93" s="80" t="e">
        <f>Info!#REF!</f>
        <v>#REF!</v>
      </c>
      <c r="J93" s="81"/>
      <c r="K93" s="82"/>
      <c r="L93" s="49" t="e">
        <f>Info!#REF!</f>
        <v>#REF!</v>
      </c>
    </row>
    <row r="94" spans="1:12" ht="14" thickTop="1" thickBot="1" x14ac:dyDescent="0.35">
      <c r="A94" s="39"/>
      <c r="B94" s="34"/>
      <c r="C94" s="37"/>
      <c r="D94" s="50" t="s">
        <v>131</v>
      </c>
      <c r="E94" s="50"/>
      <c r="F94" s="50"/>
      <c r="G94" s="50"/>
      <c r="H94" s="50" t="s">
        <v>131</v>
      </c>
      <c r="I94" s="50"/>
      <c r="J94" s="50"/>
      <c r="K94" s="50"/>
      <c r="L94" s="37"/>
    </row>
    <row r="95" spans="1:12" ht="14" thickTop="1" thickBot="1" x14ac:dyDescent="0.35">
      <c r="A95" s="40"/>
      <c r="B95" s="34"/>
      <c r="C95" s="37"/>
      <c r="D95" s="33"/>
      <c r="E95" s="37"/>
      <c r="F95" s="37"/>
      <c r="G95" s="37"/>
      <c r="H95" s="37"/>
      <c r="I95" s="37"/>
      <c r="J95" s="37"/>
      <c r="K95" s="37"/>
      <c r="L95" s="37"/>
    </row>
    <row r="96" spans="1:12" ht="14" thickTop="1" thickBot="1" x14ac:dyDescent="0.35">
      <c r="A96" s="51">
        <v>7</v>
      </c>
      <c r="B96" s="41" t="s">
        <v>70</v>
      </c>
      <c r="C96" s="42" t="s">
        <v>110</v>
      </c>
      <c r="D96" s="43" t="s">
        <v>126</v>
      </c>
      <c r="E96" s="77">
        <v>1</v>
      </c>
      <c r="F96" s="85"/>
      <c r="G96" s="86"/>
      <c r="H96" s="42" t="s">
        <v>127</v>
      </c>
      <c r="I96" s="77">
        <v>2</v>
      </c>
      <c r="J96" s="78"/>
      <c r="K96" s="79"/>
      <c r="L96" s="44">
        <v>4</v>
      </c>
    </row>
    <row r="97" spans="1:12" ht="13.5" thickBot="1" x14ac:dyDescent="0.35">
      <c r="A97" s="52" t="s">
        <v>129</v>
      </c>
      <c r="B97" s="46" t="s">
        <v>130</v>
      </c>
      <c r="C97" s="47">
        <v>6</v>
      </c>
      <c r="D97" s="48"/>
      <c r="E97" s="80" t="str">
        <f>Info!$E$7</f>
        <v>Seed #3</v>
      </c>
      <c r="F97" s="83"/>
      <c r="G97" s="84"/>
      <c r="H97" s="47" t="s">
        <v>127</v>
      </c>
      <c r="I97" s="80" t="e">
        <f>Info!#REF!</f>
        <v>#REF!</v>
      </c>
      <c r="J97" s="81"/>
      <c r="K97" s="82"/>
      <c r="L97" s="49" t="e">
        <f>Info!#REF!</f>
        <v>#REF!</v>
      </c>
    </row>
    <row r="98" spans="1:12" ht="14" thickTop="1" thickBot="1" x14ac:dyDescent="0.35">
      <c r="A98" s="39"/>
      <c r="B98" s="34"/>
      <c r="C98" s="37"/>
      <c r="D98" s="50" t="s">
        <v>131</v>
      </c>
      <c r="E98" s="50"/>
      <c r="F98" s="50"/>
      <c r="G98" s="50"/>
      <c r="H98" s="50" t="s">
        <v>131</v>
      </c>
      <c r="I98" s="50"/>
      <c r="J98" s="50"/>
      <c r="K98" s="50"/>
      <c r="L98" s="37"/>
    </row>
    <row r="99" spans="1:12" ht="14" thickTop="1" thickBot="1" x14ac:dyDescent="0.35">
      <c r="A99" s="33"/>
      <c r="B99" s="34"/>
      <c r="C99" s="37"/>
      <c r="D99" s="33"/>
      <c r="E99" s="37"/>
      <c r="F99" s="37"/>
      <c r="G99" s="37"/>
      <c r="H99" s="37"/>
      <c r="I99" s="37"/>
      <c r="J99" s="37"/>
      <c r="K99" s="37"/>
      <c r="L99" s="37"/>
    </row>
    <row r="100" spans="1:12" ht="14" thickTop="1" thickBot="1" x14ac:dyDescent="0.35">
      <c r="A100" s="51">
        <v>8</v>
      </c>
      <c r="B100" s="41" t="s">
        <v>70</v>
      </c>
      <c r="C100" s="42" t="s">
        <v>113</v>
      </c>
      <c r="D100" s="43" t="s">
        <v>126</v>
      </c>
      <c r="E100" s="77">
        <v>1</v>
      </c>
      <c r="F100" s="85"/>
      <c r="G100" s="86"/>
      <c r="H100" s="42" t="s">
        <v>127</v>
      </c>
      <c r="I100" s="77">
        <v>2</v>
      </c>
      <c r="J100" s="78"/>
      <c r="K100" s="79"/>
      <c r="L100" s="44">
        <v>4</v>
      </c>
    </row>
    <row r="101" spans="1:12" ht="13.5" thickBot="1" x14ac:dyDescent="0.35">
      <c r="A101" s="52" t="s">
        <v>129</v>
      </c>
      <c r="B101" s="46" t="s">
        <v>130</v>
      </c>
      <c r="C101" s="47">
        <v>6</v>
      </c>
      <c r="D101" s="48"/>
      <c r="E101" s="80" t="e">
        <f>Info!#REF!</f>
        <v>#REF!</v>
      </c>
      <c r="F101" s="83"/>
      <c r="G101" s="84"/>
      <c r="H101" s="47" t="s">
        <v>127</v>
      </c>
      <c r="I101" s="80" t="e">
        <f>Info!#REF!</f>
        <v>#REF!</v>
      </c>
      <c r="J101" s="81"/>
      <c r="K101" s="82"/>
      <c r="L101" s="49" t="str">
        <f>Info!$H$7</f>
        <v>Seed #10</v>
      </c>
    </row>
    <row r="102" spans="1:12" ht="14" thickTop="1" thickBot="1" x14ac:dyDescent="0.35">
      <c r="A102" s="33"/>
      <c r="B102" s="33"/>
      <c r="C102" s="33"/>
      <c r="D102" s="50" t="s">
        <v>131</v>
      </c>
      <c r="E102" s="50"/>
      <c r="F102" s="50"/>
      <c r="G102" s="50"/>
      <c r="H102" s="50" t="s">
        <v>131</v>
      </c>
      <c r="I102" s="50"/>
      <c r="J102" s="50"/>
      <c r="K102" s="50"/>
      <c r="L102" s="33"/>
    </row>
    <row r="103" spans="1:12" ht="13.5" thickTop="1" x14ac:dyDescent="0.3">
      <c r="A103" s="33"/>
      <c r="B103" s="33" t="s">
        <v>124</v>
      </c>
      <c r="C103" s="33"/>
      <c r="D103" s="33"/>
      <c r="E103" s="33" t="s">
        <v>74</v>
      </c>
      <c r="F103" s="37">
        <v>4</v>
      </c>
      <c r="G103" s="33"/>
      <c r="H103" s="33"/>
      <c r="I103" s="33"/>
      <c r="J103" s="33"/>
      <c r="K103" s="33"/>
      <c r="L103" s="33"/>
    </row>
    <row r="104" spans="1:12" ht="13" x14ac:dyDescent="0.3">
      <c r="A104" s="33"/>
      <c r="D104" s="33"/>
      <c r="E104" s="33"/>
      <c r="F104" s="33"/>
      <c r="G104" s="33"/>
      <c r="H104" s="33"/>
      <c r="I104" s="33"/>
      <c r="J104" s="33"/>
      <c r="K104" s="33"/>
      <c r="L104" s="33"/>
    </row>
    <row r="105" spans="1:12" ht="13.5" thickBot="1" x14ac:dyDescent="0.35">
      <c r="A105" s="33" t="s">
        <v>125</v>
      </c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7" t="s">
        <v>128</v>
      </c>
    </row>
    <row r="106" spans="1:12" ht="14" thickTop="1" thickBot="1" x14ac:dyDescent="0.35">
      <c r="A106" s="51">
        <v>1</v>
      </c>
      <c r="B106" s="41" t="s">
        <v>70</v>
      </c>
      <c r="C106" s="42" t="s">
        <v>111</v>
      </c>
      <c r="D106" s="43" t="s">
        <v>126</v>
      </c>
      <c r="E106" s="77">
        <v>1</v>
      </c>
      <c r="F106" s="85"/>
      <c r="G106" s="86"/>
      <c r="H106" s="42" t="s">
        <v>127</v>
      </c>
      <c r="I106" s="77">
        <v>3</v>
      </c>
      <c r="J106" s="78"/>
      <c r="K106" s="79"/>
      <c r="L106" s="44">
        <v>2</v>
      </c>
    </row>
    <row r="107" spans="1:12" ht="13.5" thickBot="1" x14ac:dyDescent="0.35">
      <c r="A107" s="45">
        <v>0.33333333333333331</v>
      </c>
      <c r="B107" s="46" t="s">
        <v>130</v>
      </c>
      <c r="C107" s="47">
        <v>1</v>
      </c>
      <c r="D107" s="48"/>
      <c r="E107" s="80" t="str">
        <f>Info!$E$5</f>
        <v>Seed #1</v>
      </c>
      <c r="F107" s="83"/>
      <c r="G107" s="84"/>
      <c r="H107" s="47" t="s">
        <v>127</v>
      </c>
      <c r="I107" s="80" t="e">
        <f>Info!#REF!</f>
        <v>#REF!</v>
      </c>
      <c r="J107" s="81"/>
      <c r="K107" s="82"/>
      <c r="L107" s="49" t="e">
        <f>Info!#REF!</f>
        <v>#REF!</v>
      </c>
    </row>
    <row r="108" spans="1:12" ht="14" thickTop="1" thickBot="1" x14ac:dyDescent="0.35">
      <c r="A108" s="38"/>
      <c r="B108" s="34"/>
      <c r="C108" s="37"/>
      <c r="D108" s="50" t="s">
        <v>131</v>
      </c>
      <c r="E108" s="50"/>
      <c r="F108" s="50"/>
      <c r="G108" s="50"/>
      <c r="H108" s="50" t="s">
        <v>131</v>
      </c>
      <c r="I108" s="50"/>
      <c r="J108" s="50"/>
      <c r="K108" s="50"/>
      <c r="L108" s="37"/>
    </row>
    <row r="109" spans="1:12" ht="14" thickTop="1" thickBot="1" x14ac:dyDescent="0.35">
      <c r="A109" s="33"/>
      <c r="B109" s="34"/>
      <c r="C109" s="37"/>
      <c r="D109" s="33"/>
      <c r="E109" s="37"/>
      <c r="F109" s="37"/>
      <c r="G109" s="37"/>
      <c r="H109" s="37"/>
      <c r="I109" s="37"/>
      <c r="J109" s="37"/>
      <c r="K109" s="37"/>
      <c r="L109" s="37"/>
    </row>
    <row r="110" spans="1:12" ht="14" thickTop="1" thickBot="1" x14ac:dyDescent="0.35">
      <c r="A110" s="51">
        <v>2</v>
      </c>
      <c r="B110" s="41" t="s">
        <v>70</v>
      </c>
      <c r="C110" s="42" t="s">
        <v>111</v>
      </c>
      <c r="D110" s="43" t="s">
        <v>126</v>
      </c>
      <c r="E110" s="77">
        <v>2</v>
      </c>
      <c r="F110" s="85"/>
      <c r="G110" s="86"/>
      <c r="H110" s="42" t="s">
        <v>127</v>
      </c>
      <c r="I110" s="77">
        <v>4</v>
      </c>
      <c r="J110" s="78"/>
      <c r="K110" s="79"/>
      <c r="L110" s="44">
        <v>1</v>
      </c>
    </row>
    <row r="111" spans="1:12" ht="13.5" thickBot="1" x14ac:dyDescent="0.35">
      <c r="A111" s="45">
        <v>0.375</v>
      </c>
      <c r="B111" s="46" t="s">
        <v>130</v>
      </c>
      <c r="C111" s="47">
        <v>2</v>
      </c>
      <c r="D111" s="48"/>
      <c r="E111" s="80" t="e">
        <f>Info!#REF!</f>
        <v>#REF!</v>
      </c>
      <c r="F111" s="83"/>
      <c r="G111" s="84"/>
      <c r="H111" s="47" t="s">
        <v>127</v>
      </c>
      <c r="I111" s="80" t="str">
        <f>Info!$F$6</f>
        <v>Seed #5</v>
      </c>
      <c r="J111" s="81"/>
      <c r="K111" s="82"/>
      <c r="L111" s="49" t="str">
        <f>Info!$E$5</f>
        <v>Seed #1</v>
      </c>
    </row>
    <row r="112" spans="1:12" ht="14" thickTop="1" thickBot="1" x14ac:dyDescent="0.35">
      <c r="A112" s="38"/>
      <c r="B112" s="34"/>
      <c r="C112" s="37"/>
      <c r="D112" s="50" t="s">
        <v>131</v>
      </c>
      <c r="E112" s="50"/>
      <c r="F112" s="50"/>
      <c r="G112" s="50"/>
      <c r="H112" s="50" t="s">
        <v>131</v>
      </c>
      <c r="I112" s="50"/>
      <c r="J112" s="50"/>
      <c r="K112" s="50"/>
      <c r="L112" s="37"/>
    </row>
    <row r="113" spans="1:12" ht="14" thickTop="1" thickBot="1" x14ac:dyDescent="0.35">
      <c r="A113" s="33"/>
      <c r="B113" s="34"/>
      <c r="C113" s="37"/>
      <c r="D113" s="33"/>
      <c r="E113" s="37"/>
      <c r="F113" s="37"/>
      <c r="G113" s="37"/>
      <c r="H113" s="37"/>
      <c r="I113" s="37"/>
      <c r="J113" s="37"/>
      <c r="K113" s="37"/>
      <c r="L113" s="37"/>
    </row>
    <row r="114" spans="1:12" ht="14" thickTop="1" thickBot="1" x14ac:dyDescent="0.35">
      <c r="A114" s="51">
        <v>3</v>
      </c>
      <c r="B114" s="41" t="s">
        <v>70</v>
      </c>
      <c r="C114" s="42" t="s">
        <v>111</v>
      </c>
      <c r="D114" s="43" t="s">
        <v>126</v>
      </c>
      <c r="E114" s="77">
        <v>1</v>
      </c>
      <c r="F114" s="85"/>
      <c r="G114" s="86"/>
      <c r="H114" s="42" t="s">
        <v>127</v>
      </c>
      <c r="I114" s="77">
        <v>4</v>
      </c>
      <c r="J114" s="78"/>
      <c r="K114" s="79"/>
      <c r="L114" s="44">
        <v>3</v>
      </c>
    </row>
    <row r="115" spans="1:12" ht="13.5" thickBot="1" x14ac:dyDescent="0.35">
      <c r="A115" s="52" t="s">
        <v>129</v>
      </c>
      <c r="B115" s="46" t="s">
        <v>130</v>
      </c>
      <c r="C115" s="47">
        <v>3</v>
      </c>
      <c r="D115" s="48"/>
      <c r="E115" s="80" t="str">
        <f>Info!$E$5</f>
        <v>Seed #1</v>
      </c>
      <c r="F115" s="83"/>
      <c r="G115" s="84"/>
      <c r="H115" s="47" t="s">
        <v>127</v>
      </c>
      <c r="I115" s="80" t="str">
        <f>Info!$F$6</f>
        <v>Seed #5</v>
      </c>
      <c r="J115" s="81"/>
      <c r="K115" s="82"/>
      <c r="L115" s="49" t="e">
        <f>Info!#REF!</f>
        <v>#REF!</v>
      </c>
    </row>
    <row r="116" spans="1:12" ht="14" thickTop="1" thickBot="1" x14ac:dyDescent="0.35">
      <c r="A116" s="39"/>
      <c r="B116" s="34"/>
      <c r="C116" s="37"/>
      <c r="D116" s="50" t="s">
        <v>131</v>
      </c>
      <c r="E116" s="50"/>
      <c r="F116" s="50"/>
      <c r="G116" s="50"/>
      <c r="H116" s="50" t="s">
        <v>131</v>
      </c>
      <c r="I116" s="50"/>
      <c r="J116" s="50"/>
      <c r="K116" s="50"/>
      <c r="L116" s="37"/>
    </row>
    <row r="117" spans="1:12" ht="14" thickTop="1" thickBot="1" x14ac:dyDescent="0.35">
      <c r="A117" s="33"/>
      <c r="B117" s="34"/>
      <c r="C117" s="37"/>
      <c r="D117" s="33"/>
      <c r="E117" s="37"/>
      <c r="F117" s="37"/>
      <c r="G117" s="37"/>
      <c r="H117" s="37"/>
      <c r="I117" s="37"/>
      <c r="J117" s="37"/>
      <c r="K117" s="37"/>
      <c r="L117" s="37"/>
    </row>
    <row r="118" spans="1:12" ht="14" thickTop="1" thickBot="1" x14ac:dyDescent="0.35">
      <c r="A118" s="51">
        <v>4</v>
      </c>
      <c r="B118" s="41" t="s">
        <v>70</v>
      </c>
      <c r="C118" s="42" t="s">
        <v>112</v>
      </c>
      <c r="D118" s="43" t="s">
        <v>126</v>
      </c>
      <c r="E118" s="77">
        <v>1</v>
      </c>
      <c r="F118" s="85"/>
      <c r="G118" s="86"/>
      <c r="H118" s="42" t="s">
        <v>127</v>
      </c>
      <c r="I118" s="77">
        <v>4</v>
      </c>
      <c r="J118" s="78"/>
      <c r="K118" s="79"/>
      <c r="L118" s="44">
        <v>3</v>
      </c>
    </row>
    <row r="119" spans="1:12" ht="13.5" thickBot="1" x14ac:dyDescent="0.35">
      <c r="A119" s="52" t="s">
        <v>129</v>
      </c>
      <c r="B119" s="46" t="s">
        <v>130</v>
      </c>
      <c r="C119" s="47">
        <v>3</v>
      </c>
      <c r="D119" s="48"/>
      <c r="E119" s="80" t="str">
        <f>Info!$E$6</f>
        <v>Seed #2</v>
      </c>
      <c r="F119" s="83"/>
      <c r="G119" s="84"/>
      <c r="H119" s="47" t="s">
        <v>127</v>
      </c>
      <c r="I119" s="80" t="str">
        <f>Info!$G$6</f>
        <v>Seed #8</v>
      </c>
      <c r="J119" s="81"/>
      <c r="K119" s="82"/>
      <c r="L119" s="49" t="str">
        <f>Info!$G$7</f>
        <v>Seed #9</v>
      </c>
    </row>
    <row r="120" spans="1:12" ht="14" thickTop="1" thickBot="1" x14ac:dyDescent="0.35">
      <c r="A120" s="39"/>
      <c r="B120" s="34"/>
      <c r="C120" s="37"/>
      <c r="D120" s="50" t="s">
        <v>131</v>
      </c>
      <c r="E120" s="50"/>
      <c r="F120" s="50"/>
      <c r="G120" s="50"/>
      <c r="H120" s="50" t="s">
        <v>131</v>
      </c>
      <c r="I120" s="50"/>
      <c r="J120" s="50"/>
      <c r="K120" s="50"/>
      <c r="L120" s="37"/>
    </row>
    <row r="121" spans="1:12" ht="14" thickTop="1" thickBot="1" x14ac:dyDescent="0.35">
      <c r="A121" s="33"/>
      <c r="B121" s="34"/>
      <c r="C121" s="37"/>
      <c r="D121" s="33"/>
      <c r="E121" s="37"/>
      <c r="F121" s="37"/>
      <c r="G121" s="37"/>
      <c r="H121" s="37"/>
      <c r="I121" s="37"/>
      <c r="J121" s="37"/>
      <c r="K121" s="37"/>
      <c r="L121" s="37"/>
    </row>
    <row r="122" spans="1:12" ht="14" thickTop="1" thickBot="1" x14ac:dyDescent="0.35">
      <c r="A122" s="51">
        <v>5</v>
      </c>
      <c r="B122" s="41" t="s">
        <v>70</v>
      </c>
      <c r="C122" s="42" t="s">
        <v>112</v>
      </c>
      <c r="D122" s="43" t="s">
        <v>126</v>
      </c>
      <c r="E122" s="77">
        <v>2</v>
      </c>
      <c r="F122" s="85"/>
      <c r="G122" s="86"/>
      <c r="H122" s="42" t="s">
        <v>127</v>
      </c>
      <c r="I122" s="77">
        <v>3</v>
      </c>
      <c r="J122" s="78"/>
      <c r="K122" s="79"/>
      <c r="L122" s="44">
        <v>1</v>
      </c>
    </row>
    <row r="123" spans="1:12" ht="13.5" thickBot="1" x14ac:dyDescent="0.35">
      <c r="A123" s="52" t="s">
        <v>129</v>
      </c>
      <c r="B123" s="46" t="s">
        <v>130</v>
      </c>
      <c r="C123" s="47">
        <v>4</v>
      </c>
      <c r="D123" s="48"/>
      <c r="E123" s="80" t="e">
        <f>Info!#REF!</f>
        <v>#REF!</v>
      </c>
      <c r="F123" s="83"/>
      <c r="G123" s="84"/>
      <c r="H123" s="47" t="s">
        <v>127</v>
      </c>
      <c r="I123" s="80" t="str">
        <f>Info!$G$7</f>
        <v>Seed #9</v>
      </c>
      <c r="J123" s="81"/>
      <c r="K123" s="82"/>
      <c r="L123" s="49" t="str">
        <f>Info!$E$6</f>
        <v>Seed #2</v>
      </c>
    </row>
    <row r="124" spans="1:12" ht="14" thickTop="1" thickBot="1" x14ac:dyDescent="0.35">
      <c r="A124" s="39"/>
      <c r="B124" s="34"/>
      <c r="C124" s="37"/>
      <c r="D124" s="50" t="s">
        <v>131</v>
      </c>
      <c r="E124" s="50"/>
      <c r="F124" s="50"/>
      <c r="G124" s="50"/>
      <c r="H124" s="50" t="s">
        <v>131</v>
      </c>
      <c r="I124" s="50"/>
      <c r="J124" s="50"/>
      <c r="K124" s="50"/>
      <c r="L124" s="37"/>
    </row>
    <row r="125" spans="1:12" ht="14" thickTop="1" thickBot="1" x14ac:dyDescent="0.35">
      <c r="A125" s="33"/>
      <c r="B125" s="34"/>
      <c r="C125" s="37"/>
      <c r="D125" s="33"/>
      <c r="E125" s="37"/>
      <c r="F125" s="37"/>
      <c r="G125" s="37"/>
      <c r="H125" s="37"/>
      <c r="I125" s="37"/>
      <c r="J125" s="37"/>
      <c r="K125" s="37"/>
      <c r="L125" s="37"/>
    </row>
    <row r="126" spans="1:12" ht="14" thickTop="1" thickBot="1" x14ac:dyDescent="0.35">
      <c r="A126" s="51">
        <v>6</v>
      </c>
      <c r="B126" s="41" t="s">
        <v>70</v>
      </c>
      <c r="C126" s="42" t="s">
        <v>112</v>
      </c>
      <c r="D126" s="43" t="s">
        <v>126</v>
      </c>
      <c r="E126" s="77">
        <v>3</v>
      </c>
      <c r="F126" s="85"/>
      <c r="G126" s="86"/>
      <c r="H126" s="42" t="s">
        <v>127</v>
      </c>
      <c r="I126" s="77">
        <v>4</v>
      </c>
      <c r="J126" s="78"/>
      <c r="K126" s="79"/>
      <c r="L126" s="44">
        <v>2</v>
      </c>
    </row>
    <row r="127" spans="1:12" ht="13.5" thickBot="1" x14ac:dyDescent="0.35">
      <c r="A127" s="52" t="s">
        <v>129</v>
      </c>
      <c r="B127" s="46" t="s">
        <v>130</v>
      </c>
      <c r="C127" s="47">
        <v>5</v>
      </c>
      <c r="D127" s="48"/>
      <c r="E127" s="80" t="str">
        <f>Info!$G$7</f>
        <v>Seed #9</v>
      </c>
      <c r="F127" s="83"/>
      <c r="G127" s="84"/>
      <c r="H127" s="47" t="s">
        <v>127</v>
      </c>
      <c r="I127" s="80" t="str">
        <f>Info!$G$6</f>
        <v>Seed #8</v>
      </c>
      <c r="J127" s="81"/>
      <c r="K127" s="82"/>
      <c r="L127" s="49" t="e">
        <f>Info!#REF!</f>
        <v>#REF!</v>
      </c>
    </row>
    <row r="128" spans="1:12" ht="14" thickTop="1" thickBot="1" x14ac:dyDescent="0.35">
      <c r="A128" s="39"/>
      <c r="B128" s="34"/>
      <c r="C128" s="37"/>
      <c r="D128" s="50" t="s">
        <v>131</v>
      </c>
      <c r="E128" s="50"/>
      <c r="F128" s="50"/>
      <c r="G128" s="50"/>
      <c r="H128" s="50" t="s">
        <v>131</v>
      </c>
      <c r="I128" s="50"/>
      <c r="J128" s="50"/>
      <c r="K128" s="50"/>
      <c r="L128" s="37"/>
    </row>
    <row r="129" spans="1:12" ht="14" thickTop="1" thickBot="1" x14ac:dyDescent="0.35">
      <c r="A129" s="40"/>
      <c r="B129" s="34"/>
      <c r="C129" s="37"/>
      <c r="D129" s="33"/>
      <c r="E129" s="37"/>
      <c r="F129" s="37"/>
      <c r="G129" s="37"/>
      <c r="H129" s="37"/>
      <c r="I129" s="37"/>
      <c r="J129" s="37"/>
      <c r="K129" s="37"/>
      <c r="L129" s="37"/>
    </row>
    <row r="130" spans="1:12" ht="14" thickTop="1" thickBot="1" x14ac:dyDescent="0.35">
      <c r="A130" s="51">
        <v>7</v>
      </c>
      <c r="B130" s="41" t="s">
        <v>70</v>
      </c>
      <c r="C130" s="42" t="s">
        <v>114</v>
      </c>
      <c r="D130" s="43" t="s">
        <v>126</v>
      </c>
      <c r="E130" s="77">
        <v>3</v>
      </c>
      <c r="F130" s="85"/>
      <c r="G130" s="86"/>
      <c r="H130" s="42" t="s">
        <v>127</v>
      </c>
      <c r="I130" s="77">
        <v>4</v>
      </c>
      <c r="J130" s="78"/>
      <c r="K130" s="79"/>
      <c r="L130" s="44">
        <v>2</v>
      </c>
    </row>
    <row r="131" spans="1:12" ht="13.5" thickBot="1" x14ac:dyDescent="0.35">
      <c r="A131" s="52" t="s">
        <v>129</v>
      </c>
      <c r="B131" s="46" t="s">
        <v>130</v>
      </c>
      <c r="C131" s="47">
        <v>5</v>
      </c>
      <c r="D131" s="48"/>
      <c r="E131" s="80" t="e">
        <f>Info!#REF!</f>
        <v>#REF!</v>
      </c>
      <c r="F131" s="83"/>
      <c r="G131" s="84"/>
      <c r="H131" s="47" t="s">
        <v>127</v>
      </c>
      <c r="I131" s="80" t="e">
        <f>Info!#REF!</f>
        <v>#REF!</v>
      </c>
      <c r="J131" s="81"/>
      <c r="K131" s="82"/>
      <c r="L131" s="49" t="e">
        <f>Info!#REF!</f>
        <v>#REF!</v>
      </c>
    </row>
    <row r="132" spans="1:12" ht="14" thickTop="1" thickBot="1" x14ac:dyDescent="0.35">
      <c r="A132" s="39"/>
      <c r="B132" s="34"/>
      <c r="C132" s="37"/>
      <c r="D132" s="50" t="s">
        <v>131</v>
      </c>
      <c r="E132" s="50"/>
      <c r="F132" s="50"/>
      <c r="G132" s="50"/>
      <c r="H132" s="50" t="s">
        <v>131</v>
      </c>
      <c r="I132" s="50"/>
      <c r="J132" s="50"/>
      <c r="K132" s="50"/>
      <c r="L132" s="37"/>
    </row>
    <row r="133" spans="1:12" ht="14" thickTop="1" thickBot="1" x14ac:dyDescent="0.35">
      <c r="A133" s="33"/>
      <c r="B133" s="34"/>
      <c r="C133" s="37"/>
      <c r="D133" s="33"/>
      <c r="E133" s="37"/>
      <c r="F133" s="37"/>
      <c r="G133" s="37"/>
      <c r="H133" s="37"/>
      <c r="I133" s="37"/>
      <c r="J133" s="37"/>
      <c r="K133" s="37"/>
      <c r="L133" s="37"/>
    </row>
    <row r="134" spans="1:12" ht="14" thickTop="1" thickBot="1" x14ac:dyDescent="0.35">
      <c r="A134" s="51">
        <v>8</v>
      </c>
      <c r="B134" s="41" t="s">
        <v>70</v>
      </c>
      <c r="C134" s="42" t="s">
        <v>114</v>
      </c>
      <c r="D134" s="43" t="s">
        <v>126</v>
      </c>
      <c r="E134" s="77">
        <v>1</v>
      </c>
      <c r="F134" s="85"/>
      <c r="G134" s="86"/>
      <c r="H134" s="42" t="s">
        <v>127</v>
      </c>
      <c r="I134" s="77">
        <v>2</v>
      </c>
      <c r="J134" s="78"/>
      <c r="K134" s="79"/>
      <c r="L134" s="44">
        <v>4</v>
      </c>
    </row>
    <row r="135" spans="1:12" ht="13.5" thickBot="1" x14ac:dyDescent="0.35">
      <c r="A135" s="52" t="s">
        <v>129</v>
      </c>
      <c r="B135" s="46" t="s">
        <v>130</v>
      </c>
      <c r="C135" s="47">
        <v>6</v>
      </c>
      <c r="D135" s="48"/>
      <c r="E135" s="80" t="e">
        <f>Info!#REF!</f>
        <v>#REF!</v>
      </c>
      <c r="F135" s="83"/>
      <c r="G135" s="84"/>
      <c r="H135" s="47" t="s">
        <v>127</v>
      </c>
      <c r="I135" s="80" t="e">
        <f>Info!#REF!</f>
        <v>#REF!</v>
      </c>
      <c r="J135" s="81"/>
      <c r="K135" s="82"/>
      <c r="L135" s="49" t="e">
        <f>Info!#REF!</f>
        <v>#REF!</v>
      </c>
    </row>
    <row r="136" spans="1:12" ht="14" thickTop="1" thickBot="1" x14ac:dyDescent="0.35">
      <c r="A136" s="33"/>
      <c r="B136" s="33"/>
      <c r="C136" s="33"/>
      <c r="D136" s="50" t="s">
        <v>131</v>
      </c>
      <c r="E136" s="50"/>
      <c r="F136" s="50"/>
      <c r="G136" s="50"/>
      <c r="H136" s="50" t="s">
        <v>131</v>
      </c>
      <c r="I136" s="50"/>
      <c r="J136" s="50"/>
      <c r="K136" s="50"/>
      <c r="L136" s="33"/>
    </row>
    <row r="137" spans="1:12" ht="13.5" thickTop="1" x14ac:dyDescent="0.3">
      <c r="A137" s="33"/>
      <c r="B137" s="33" t="s">
        <v>124</v>
      </c>
      <c r="C137" s="33"/>
      <c r="D137" s="33"/>
      <c r="E137" s="33" t="s">
        <v>74</v>
      </c>
      <c r="F137" s="37">
        <v>5</v>
      </c>
      <c r="G137" s="33"/>
      <c r="H137" s="33"/>
      <c r="I137" s="33"/>
      <c r="J137" s="33"/>
      <c r="K137" s="33"/>
      <c r="L137" s="33"/>
    </row>
    <row r="138" spans="1:12" ht="13" x14ac:dyDescent="0.3">
      <c r="A138" s="33"/>
      <c r="D138" s="33"/>
      <c r="E138" s="33"/>
      <c r="F138" s="33"/>
      <c r="G138" s="33"/>
      <c r="H138" s="33"/>
      <c r="I138" s="33"/>
      <c r="J138" s="33"/>
      <c r="K138" s="33"/>
      <c r="L138" s="33"/>
    </row>
    <row r="139" spans="1:12" ht="13.5" thickBot="1" x14ac:dyDescent="0.35">
      <c r="A139" s="33" t="s">
        <v>125</v>
      </c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7" t="s">
        <v>128</v>
      </c>
    </row>
    <row r="140" spans="1:12" ht="14" thickTop="1" thickBot="1" x14ac:dyDescent="0.35">
      <c r="A140" s="51">
        <v>1</v>
      </c>
      <c r="B140" s="41" t="s">
        <v>70</v>
      </c>
      <c r="C140" s="42" t="s">
        <v>112</v>
      </c>
      <c r="D140" s="43" t="s">
        <v>126</v>
      </c>
      <c r="E140" s="77">
        <v>1</v>
      </c>
      <c r="F140" s="85"/>
      <c r="G140" s="86"/>
      <c r="H140" s="42" t="s">
        <v>127</v>
      </c>
      <c r="I140" s="77">
        <v>3</v>
      </c>
      <c r="J140" s="78"/>
      <c r="K140" s="79"/>
      <c r="L140" s="44">
        <v>2</v>
      </c>
    </row>
    <row r="141" spans="1:12" ht="13.5" thickBot="1" x14ac:dyDescent="0.35">
      <c r="A141" s="45">
        <v>0.33333333333333331</v>
      </c>
      <c r="B141" s="46" t="s">
        <v>130</v>
      </c>
      <c r="C141" s="47">
        <v>1</v>
      </c>
      <c r="D141" s="48"/>
      <c r="E141" s="80" t="str">
        <f>Info!$E$6</f>
        <v>Seed #2</v>
      </c>
      <c r="F141" s="83"/>
      <c r="G141" s="84"/>
      <c r="H141" s="47" t="s">
        <v>127</v>
      </c>
      <c r="I141" s="80" t="str">
        <f>Info!$G$7</f>
        <v>Seed #9</v>
      </c>
      <c r="J141" s="81"/>
      <c r="K141" s="82"/>
      <c r="L141" s="49" t="e">
        <f>Info!#REF!</f>
        <v>#REF!</v>
      </c>
    </row>
    <row r="142" spans="1:12" ht="14" thickTop="1" thickBot="1" x14ac:dyDescent="0.35">
      <c r="A142" s="38"/>
      <c r="B142" s="34"/>
      <c r="C142" s="37"/>
      <c r="D142" s="50" t="s">
        <v>131</v>
      </c>
      <c r="E142" s="50"/>
      <c r="F142" s="50"/>
      <c r="G142" s="50"/>
      <c r="H142" s="50" t="s">
        <v>131</v>
      </c>
      <c r="I142" s="50"/>
      <c r="J142" s="50"/>
      <c r="K142" s="50"/>
      <c r="L142" s="37"/>
    </row>
    <row r="143" spans="1:12" ht="14" thickTop="1" thickBot="1" x14ac:dyDescent="0.35">
      <c r="A143" s="33"/>
      <c r="B143" s="34"/>
      <c r="C143" s="37"/>
      <c r="D143" s="33"/>
      <c r="E143" s="37"/>
      <c r="F143" s="37"/>
      <c r="G143" s="37"/>
      <c r="H143" s="37"/>
      <c r="I143" s="37"/>
      <c r="J143" s="37"/>
      <c r="K143" s="37"/>
      <c r="L143" s="37"/>
    </row>
    <row r="144" spans="1:12" ht="14" thickTop="1" thickBot="1" x14ac:dyDescent="0.35">
      <c r="A144" s="51">
        <v>2</v>
      </c>
      <c r="B144" s="41" t="s">
        <v>70</v>
      </c>
      <c r="C144" s="42" t="s">
        <v>112</v>
      </c>
      <c r="D144" s="43" t="s">
        <v>126</v>
      </c>
      <c r="E144" s="77">
        <v>2</v>
      </c>
      <c r="F144" s="85"/>
      <c r="G144" s="86"/>
      <c r="H144" s="42" t="s">
        <v>127</v>
      </c>
      <c r="I144" s="77">
        <v>4</v>
      </c>
      <c r="J144" s="78"/>
      <c r="K144" s="79"/>
      <c r="L144" s="44">
        <v>1</v>
      </c>
    </row>
    <row r="145" spans="1:12" ht="13.5" thickBot="1" x14ac:dyDescent="0.35">
      <c r="A145" s="45">
        <v>0.375</v>
      </c>
      <c r="B145" s="46" t="s">
        <v>130</v>
      </c>
      <c r="C145" s="47">
        <v>2</v>
      </c>
      <c r="D145" s="48"/>
      <c r="E145" s="80" t="e">
        <f>Info!#REF!</f>
        <v>#REF!</v>
      </c>
      <c r="F145" s="83"/>
      <c r="G145" s="84"/>
      <c r="H145" s="47" t="s">
        <v>127</v>
      </c>
      <c r="I145" s="80" t="str">
        <f>Info!$G$6</f>
        <v>Seed #8</v>
      </c>
      <c r="J145" s="81"/>
      <c r="K145" s="82"/>
      <c r="L145" s="49" t="str">
        <f>Info!$E$6</f>
        <v>Seed #2</v>
      </c>
    </row>
    <row r="146" spans="1:12" ht="14" thickTop="1" thickBot="1" x14ac:dyDescent="0.35">
      <c r="A146" s="38"/>
      <c r="B146" s="34"/>
      <c r="C146" s="37"/>
      <c r="D146" s="50" t="s">
        <v>131</v>
      </c>
      <c r="E146" s="50"/>
      <c r="F146" s="50"/>
      <c r="G146" s="50"/>
      <c r="H146" s="50" t="s">
        <v>131</v>
      </c>
      <c r="I146" s="50"/>
      <c r="J146" s="50"/>
      <c r="K146" s="50"/>
      <c r="L146" s="37"/>
    </row>
    <row r="147" spans="1:12" ht="14" thickTop="1" thickBot="1" x14ac:dyDescent="0.35">
      <c r="A147" s="33"/>
      <c r="B147" s="34"/>
      <c r="C147" s="37"/>
      <c r="D147" s="33"/>
      <c r="E147" s="37"/>
      <c r="F147" s="37"/>
      <c r="G147" s="37"/>
      <c r="H147" s="37"/>
      <c r="I147" s="37"/>
      <c r="J147" s="37"/>
      <c r="K147" s="37"/>
      <c r="L147" s="37"/>
    </row>
    <row r="148" spans="1:12" ht="14" thickTop="1" thickBot="1" x14ac:dyDescent="0.35">
      <c r="A148" s="51">
        <v>3</v>
      </c>
      <c r="B148" s="41" t="s">
        <v>70</v>
      </c>
      <c r="C148" s="42" t="s">
        <v>114</v>
      </c>
      <c r="D148" s="43" t="s">
        <v>126</v>
      </c>
      <c r="E148" s="77">
        <v>2</v>
      </c>
      <c r="F148" s="85"/>
      <c r="G148" s="86"/>
      <c r="H148" s="42" t="s">
        <v>127</v>
      </c>
      <c r="I148" s="77">
        <v>4</v>
      </c>
      <c r="J148" s="78"/>
      <c r="K148" s="79"/>
      <c r="L148" s="44">
        <v>1</v>
      </c>
    </row>
    <row r="149" spans="1:12" ht="13.5" thickBot="1" x14ac:dyDescent="0.35">
      <c r="A149" s="52" t="s">
        <v>129</v>
      </c>
      <c r="B149" s="46" t="s">
        <v>130</v>
      </c>
      <c r="C149" s="47">
        <v>2</v>
      </c>
      <c r="D149" s="48"/>
      <c r="E149" s="80" t="e">
        <f>Info!#REF!</f>
        <v>#REF!</v>
      </c>
      <c r="F149" s="83"/>
      <c r="G149" s="84"/>
      <c r="H149" s="47" t="s">
        <v>127</v>
      </c>
      <c r="I149" s="80" t="e">
        <f>Info!#REF!</f>
        <v>#REF!</v>
      </c>
      <c r="J149" s="81"/>
      <c r="K149" s="82"/>
      <c r="L149" s="49" t="e">
        <f>Info!#REF!</f>
        <v>#REF!</v>
      </c>
    </row>
    <row r="150" spans="1:12" ht="14" thickTop="1" thickBot="1" x14ac:dyDescent="0.35">
      <c r="A150" s="39"/>
      <c r="B150" s="34"/>
      <c r="C150" s="37"/>
      <c r="D150" s="50" t="s">
        <v>131</v>
      </c>
      <c r="E150" s="50"/>
      <c r="F150" s="50"/>
      <c r="G150" s="50"/>
      <c r="H150" s="50" t="s">
        <v>131</v>
      </c>
      <c r="I150" s="50"/>
      <c r="J150" s="50"/>
      <c r="K150" s="50"/>
      <c r="L150" s="37"/>
    </row>
    <row r="151" spans="1:12" ht="14" thickTop="1" thickBot="1" x14ac:dyDescent="0.35">
      <c r="A151" s="33"/>
      <c r="B151" s="34"/>
      <c r="C151" s="37"/>
      <c r="D151" s="33"/>
      <c r="E151" s="37"/>
      <c r="F151" s="37"/>
      <c r="G151" s="37"/>
      <c r="H151" s="37"/>
      <c r="I151" s="37"/>
      <c r="J151" s="37"/>
      <c r="K151" s="37"/>
      <c r="L151" s="37"/>
    </row>
    <row r="152" spans="1:12" ht="14" thickTop="1" thickBot="1" x14ac:dyDescent="0.35">
      <c r="A152" s="51">
        <v>4</v>
      </c>
      <c r="B152" s="41" t="s">
        <v>70</v>
      </c>
      <c r="C152" s="42" t="s">
        <v>114</v>
      </c>
      <c r="D152" s="43" t="s">
        <v>126</v>
      </c>
      <c r="E152" s="77">
        <v>1</v>
      </c>
      <c r="F152" s="85"/>
      <c r="G152" s="86"/>
      <c r="H152" s="42" t="s">
        <v>127</v>
      </c>
      <c r="I152" s="77">
        <v>4</v>
      </c>
      <c r="J152" s="78"/>
      <c r="K152" s="79"/>
      <c r="L152" s="44">
        <v>3</v>
      </c>
    </row>
    <row r="153" spans="1:12" ht="13.5" thickBot="1" x14ac:dyDescent="0.35">
      <c r="A153" s="52" t="s">
        <v>129</v>
      </c>
      <c r="B153" s="46" t="s">
        <v>130</v>
      </c>
      <c r="C153" s="47">
        <v>3</v>
      </c>
      <c r="D153" s="48"/>
      <c r="E153" s="80" t="e">
        <f>Info!#REF!</f>
        <v>#REF!</v>
      </c>
      <c r="F153" s="83"/>
      <c r="G153" s="84"/>
      <c r="H153" s="47" t="s">
        <v>127</v>
      </c>
      <c r="I153" s="80" t="e">
        <f>Info!#REF!</f>
        <v>#REF!</v>
      </c>
      <c r="J153" s="81"/>
      <c r="K153" s="82"/>
      <c r="L153" s="49" t="e">
        <f>Info!#REF!</f>
        <v>#REF!</v>
      </c>
    </row>
    <row r="154" spans="1:12" ht="14" thickTop="1" thickBot="1" x14ac:dyDescent="0.35">
      <c r="A154" s="39"/>
      <c r="B154" s="34"/>
      <c r="C154" s="37"/>
      <c r="D154" s="50" t="s">
        <v>131</v>
      </c>
      <c r="E154" s="50"/>
      <c r="F154" s="50"/>
      <c r="G154" s="50"/>
      <c r="H154" s="50" t="s">
        <v>131</v>
      </c>
      <c r="I154" s="50"/>
      <c r="J154" s="50"/>
      <c r="K154" s="50"/>
      <c r="L154" s="37"/>
    </row>
    <row r="155" spans="1:12" ht="14" thickTop="1" thickBot="1" x14ac:dyDescent="0.35">
      <c r="A155" s="33"/>
      <c r="B155" s="34"/>
      <c r="C155" s="37"/>
      <c r="D155" s="33"/>
      <c r="E155" s="37"/>
      <c r="F155" s="37"/>
      <c r="G155" s="37"/>
      <c r="H155" s="37"/>
      <c r="I155" s="37"/>
      <c r="J155" s="37"/>
      <c r="K155" s="37"/>
      <c r="L155" s="37"/>
    </row>
    <row r="156" spans="1:12" ht="14" thickTop="1" thickBot="1" x14ac:dyDescent="0.35">
      <c r="A156" s="51">
        <v>5</v>
      </c>
      <c r="B156" s="41" t="s">
        <v>70</v>
      </c>
      <c r="C156" s="42" t="s">
        <v>114</v>
      </c>
      <c r="D156" s="43" t="s">
        <v>126</v>
      </c>
      <c r="E156" s="77">
        <v>2</v>
      </c>
      <c r="F156" s="85"/>
      <c r="G156" s="86"/>
      <c r="H156" s="42" t="s">
        <v>127</v>
      </c>
      <c r="I156" s="77">
        <v>3</v>
      </c>
      <c r="J156" s="78"/>
      <c r="K156" s="79"/>
      <c r="L156" s="44">
        <v>1</v>
      </c>
    </row>
    <row r="157" spans="1:12" ht="13.5" thickBot="1" x14ac:dyDescent="0.35">
      <c r="A157" s="52" t="s">
        <v>129</v>
      </c>
      <c r="B157" s="46" t="s">
        <v>130</v>
      </c>
      <c r="C157" s="47">
        <v>4</v>
      </c>
      <c r="D157" s="48"/>
      <c r="E157" s="80" t="e">
        <f>Info!#REF!</f>
        <v>#REF!</v>
      </c>
      <c r="F157" s="83"/>
      <c r="G157" s="84"/>
      <c r="H157" s="47" t="s">
        <v>127</v>
      </c>
      <c r="I157" s="80" t="e">
        <f>Info!#REF!</f>
        <v>#REF!</v>
      </c>
      <c r="J157" s="81"/>
      <c r="K157" s="82"/>
      <c r="L157" s="49" t="e">
        <f>Info!#REF!</f>
        <v>#REF!</v>
      </c>
    </row>
    <row r="158" spans="1:12" ht="14" thickTop="1" thickBot="1" x14ac:dyDescent="0.35">
      <c r="A158" s="39"/>
      <c r="B158" s="34"/>
      <c r="C158" s="37"/>
      <c r="D158" s="50" t="s">
        <v>131</v>
      </c>
      <c r="E158" s="50"/>
      <c r="F158" s="50"/>
      <c r="G158" s="50"/>
      <c r="H158" s="50" t="s">
        <v>131</v>
      </c>
      <c r="I158" s="50"/>
      <c r="J158" s="50"/>
      <c r="K158" s="50"/>
      <c r="L158" s="37"/>
    </row>
    <row r="159" spans="1:12" ht="14" thickTop="1" thickBot="1" x14ac:dyDescent="0.35">
      <c r="A159" s="33"/>
      <c r="B159" s="34"/>
      <c r="C159" s="37"/>
      <c r="D159" s="33"/>
      <c r="E159" s="37"/>
      <c r="F159" s="37"/>
      <c r="G159" s="37"/>
      <c r="H159" s="37"/>
      <c r="I159" s="37"/>
      <c r="J159" s="37"/>
      <c r="K159" s="37"/>
      <c r="L159" s="37"/>
    </row>
    <row r="160" spans="1:12" ht="14" thickTop="1" thickBot="1" x14ac:dyDescent="0.35">
      <c r="A160" s="51">
        <v>6</v>
      </c>
      <c r="B160" s="41" t="s">
        <v>70</v>
      </c>
      <c r="C160" s="42" t="s">
        <v>115</v>
      </c>
      <c r="D160" s="43" t="s">
        <v>126</v>
      </c>
      <c r="E160" s="77">
        <v>2</v>
      </c>
      <c r="F160" s="85"/>
      <c r="G160" s="86"/>
      <c r="H160" s="42" t="s">
        <v>127</v>
      </c>
      <c r="I160" s="77">
        <v>3</v>
      </c>
      <c r="J160" s="78"/>
      <c r="K160" s="79"/>
      <c r="L160" s="44">
        <v>1</v>
      </c>
    </row>
    <row r="161" spans="1:12" ht="13.5" thickBot="1" x14ac:dyDescent="0.35">
      <c r="A161" s="52" t="s">
        <v>129</v>
      </c>
      <c r="B161" s="46" t="s">
        <v>130</v>
      </c>
      <c r="C161" s="47">
        <v>4</v>
      </c>
      <c r="D161" s="48"/>
      <c r="E161" s="80" t="e">
        <f>Info!#REF!</f>
        <v>#REF!</v>
      </c>
      <c r="F161" s="83"/>
      <c r="G161" s="84"/>
      <c r="H161" s="47" t="s">
        <v>127</v>
      </c>
      <c r="I161" s="80" t="e">
        <f>Info!#REF!</f>
        <v>#REF!</v>
      </c>
      <c r="J161" s="81"/>
      <c r="K161" s="82"/>
      <c r="L161" s="49" t="e">
        <f>Info!#REF!</f>
        <v>#REF!</v>
      </c>
    </row>
    <row r="162" spans="1:12" ht="14" thickTop="1" thickBot="1" x14ac:dyDescent="0.35">
      <c r="A162" s="39"/>
      <c r="B162" s="34"/>
      <c r="C162" s="37"/>
      <c r="D162" s="50" t="s">
        <v>131</v>
      </c>
      <c r="E162" s="50"/>
      <c r="F162" s="50"/>
      <c r="G162" s="50"/>
      <c r="H162" s="50" t="s">
        <v>131</v>
      </c>
      <c r="I162" s="50"/>
      <c r="J162" s="50"/>
      <c r="K162" s="50"/>
      <c r="L162" s="37"/>
    </row>
    <row r="163" spans="1:12" ht="14" thickTop="1" thickBot="1" x14ac:dyDescent="0.35">
      <c r="A163" s="40"/>
      <c r="B163" s="34"/>
      <c r="C163" s="37"/>
      <c r="D163" s="33"/>
      <c r="E163" s="37"/>
      <c r="F163" s="37"/>
      <c r="G163" s="37"/>
      <c r="H163" s="37"/>
      <c r="I163" s="37"/>
      <c r="J163" s="37"/>
      <c r="K163" s="37"/>
      <c r="L163" s="37"/>
    </row>
    <row r="164" spans="1:12" ht="14" thickTop="1" thickBot="1" x14ac:dyDescent="0.35">
      <c r="A164" s="51">
        <v>7</v>
      </c>
      <c r="B164" s="41" t="s">
        <v>70</v>
      </c>
      <c r="C164" s="42" t="s">
        <v>115</v>
      </c>
      <c r="D164" s="43" t="s">
        <v>126</v>
      </c>
      <c r="E164" s="77">
        <v>3</v>
      </c>
      <c r="F164" s="85"/>
      <c r="G164" s="86"/>
      <c r="H164" s="42" t="s">
        <v>127</v>
      </c>
      <c r="I164" s="77">
        <v>4</v>
      </c>
      <c r="J164" s="78"/>
      <c r="K164" s="79"/>
      <c r="L164" s="44">
        <v>2</v>
      </c>
    </row>
    <row r="165" spans="1:12" ht="13.5" thickBot="1" x14ac:dyDescent="0.35">
      <c r="A165" s="52" t="s">
        <v>129</v>
      </c>
      <c r="B165" s="46" t="s">
        <v>130</v>
      </c>
      <c r="C165" s="47">
        <v>5</v>
      </c>
      <c r="D165" s="48"/>
      <c r="E165" s="80" t="e">
        <f>Info!#REF!</f>
        <v>#REF!</v>
      </c>
      <c r="F165" s="83"/>
      <c r="G165" s="84"/>
      <c r="H165" s="47" t="s">
        <v>127</v>
      </c>
      <c r="I165" s="80" t="e">
        <f>Info!#REF!</f>
        <v>#REF!</v>
      </c>
      <c r="J165" s="81"/>
      <c r="K165" s="82"/>
      <c r="L165" s="49" t="e">
        <f>Info!#REF!</f>
        <v>#REF!</v>
      </c>
    </row>
    <row r="166" spans="1:12" ht="14" thickTop="1" thickBot="1" x14ac:dyDescent="0.35">
      <c r="A166" s="39"/>
      <c r="B166" s="34"/>
      <c r="C166" s="37"/>
      <c r="D166" s="50" t="s">
        <v>131</v>
      </c>
      <c r="E166" s="50"/>
      <c r="F166" s="50"/>
      <c r="G166" s="50"/>
      <c r="H166" s="50" t="s">
        <v>131</v>
      </c>
      <c r="I166" s="50"/>
      <c r="J166" s="50"/>
      <c r="K166" s="50"/>
      <c r="L166" s="37"/>
    </row>
    <row r="167" spans="1:12" ht="14" thickTop="1" thickBot="1" x14ac:dyDescent="0.35">
      <c r="A167" s="33"/>
      <c r="B167" s="34"/>
      <c r="C167" s="37"/>
      <c r="D167" s="33"/>
      <c r="E167" s="37"/>
      <c r="F167" s="37"/>
      <c r="G167" s="37"/>
      <c r="H167" s="37"/>
      <c r="I167" s="37"/>
      <c r="J167" s="37"/>
      <c r="K167" s="37"/>
      <c r="L167" s="37"/>
    </row>
    <row r="168" spans="1:12" ht="14" thickTop="1" thickBot="1" x14ac:dyDescent="0.35">
      <c r="A168" s="51">
        <v>8</v>
      </c>
      <c r="B168" s="41" t="s">
        <v>70</v>
      </c>
      <c r="C168" s="42" t="s">
        <v>115</v>
      </c>
      <c r="D168" s="43" t="s">
        <v>126</v>
      </c>
      <c r="E168" s="77">
        <v>1</v>
      </c>
      <c r="F168" s="85"/>
      <c r="G168" s="86"/>
      <c r="H168" s="42" t="s">
        <v>127</v>
      </c>
      <c r="I168" s="77">
        <v>2</v>
      </c>
      <c r="J168" s="78"/>
      <c r="K168" s="79"/>
      <c r="L168" s="44">
        <v>4</v>
      </c>
    </row>
    <row r="169" spans="1:12" ht="13.5" thickBot="1" x14ac:dyDescent="0.35">
      <c r="A169" s="52" t="s">
        <v>129</v>
      </c>
      <c r="B169" s="46" t="s">
        <v>130</v>
      </c>
      <c r="C169" s="47">
        <v>6</v>
      </c>
      <c r="D169" s="48"/>
      <c r="E169" s="80" t="e">
        <f>Info!#REF!</f>
        <v>#REF!</v>
      </c>
      <c r="F169" s="83"/>
      <c r="G169" s="84"/>
      <c r="H169" s="47" t="s">
        <v>127</v>
      </c>
      <c r="I169" s="80" t="e">
        <f>Info!#REF!</f>
        <v>#REF!</v>
      </c>
      <c r="J169" s="81"/>
      <c r="K169" s="82"/>
      <c r="L169" s="49" t="e">
        <f>Info!#REF!</f>
        <v>#REF!</v>
      </c>
    </row>
    <row r="170" spans="1:12" ht="14" thickTop="1" thickBot="1" x14ac:dyDescent="0.35">
      <c r="A170" s="33"/>
      <c r="B170" s="33"/>
      <c r="C170" s="33"/>
      <c r="D170" s="50" t="s">
        <v>131</v>
      </c>
      <c r="E170" s="50"/>
      <c r="F170" s="50"/>
      <c r="G170" s="50"/>
      <c r="H170" s="50" t="s">
        <v>131</v>
      </c>
      <c r="I170" s="50"/>
      <c r="J170" s="50"/>
      <c r="K170" s="50"/>
      <c r="L170" s="33"/>
    </row>
    <row r="171" spans="1:12" ht="13.5" thickTop="1" x14ac:dyDescent="0.3">
      <c r="A171" s="33"/>
      <c r="B171" s="33" t="s">
        <v>124</v>
      </c>
      <c r="C171" s="33"/>
      <c r="D171" s="33"/>
      <c r="E171" s="33" t="s">
        <v>74</v>
      </c>
      <c r="F171" s="37">
        <v>6</v>
      </c>
      <c r="G171" s="33"/>
      <c r="H171" s="33"/>
      <c r="I171" s="33"/>
      <c r="J171" s="33"/>
      <c r="K171" s="33"/>
      <c r="L171" s="33"/>
    </row>
    <row r="172" spans="1:12" ht="13" x14ac:dyDescent="0.3">
      <c r="A172" s="33"/>
      <c r="D172" s="33"/>
      <c r="E172" s="33"/>
      <c r="F172" s="33"/>
      <c r="G172" s="33"/>
      <c r="H172" s="33"/>
      <c r="I172" s="33"/>
      <c r="J172" s="33"/>
      <c r="K172" s="33"/>
      <c r="L172" s="33"/>
    </row>
    <row r="173" spans="1:12" ht="13.5" thickBot="1" x14ac:dyDescent="0.35">
      <c r="A173" s="33" t="s">
        <v>125</v>
      </c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7" t="s">
        <v>128</v>
      </c>
    </row>
    <row r="174" spans="1:12" ht="14" thickTop="1" thickBot="1" x14ac:dyDescent="0.35">
      <c r="A174" s="51">
        <v>1</v>
      </c>
      <c r="B174" s="41" t="s">
        <v>70</v>
      </c>
      <c r="C174" s="42" t="s">
        <v>114</v>
      </c>
      <c r="D174" s="43" t="s">
        <v>126</v>
      </c>
      <c r="E174" s="77">
        <v>1</v>
      </c>
      <c r="F174" s="85"/>
      <c r="G174" s="86"/>
      <c r="H174" s="42" t="s">
        <v>127</v>
      </c>
      <c r="I174" s="77">
        <v>3</v>
      </c>
      <c r="J174" s="78"/>
      <c r="K174" s="79"/>
      <c r="L174" s="44">
        <v>2</v>
      </c>
    </row>
    <row r="175" spans="1:12" ht="13.5" thickBot="1" x14ac:dyDescent="0.35">
      <c r="A175" s="45">
        <v>0.33333333333333331</v>
      </c>
      <c r="B175" s="46" t="s">
        <v>130</v>
      </c>
      <c r="C175" s="47">
        <v>1</v>
      </c>
      <c r="D175" s="48"/>
      <c r="E175" s="80" t="e">
        <f>Info!#REF!</f>
        <v>#REF!</v>
      </c>
      <c r="F175" s="83"/>
      <c r="G175" s="84"/>
      <c r="H175" s="47" t="s">
        <v>127</v>
      </c>
      <c r="I175" s="80" t="e">
        <f>Info!#REF!</f>
        <v>#REF!</v>
      </c>
      <c r="J175" s="81"/>
      <c r="K175" s="82"/>
      <c r="L175" s="49" t="e">
        <f>Info!#REF!</f>
        <v>#REF!</v>
      </c>
    </row>
    <row r="176" spans="1:12" ht="14" thickTop="1" thickBot="1" x14ac:dyDescent="0.35">
      <c r="A176" s="38"/>
      <c r="B176" s="34"/>
      <c r="C176" s="37"/>
      <c r="D176" s="50" t="s">
        <v>131</v>
      </c>
      <c r="E176" s="50"/>
      <c r="F176" s="50"/>
      <c r="G176" s="50"/>
      <c r="H176" s="50" t="s">
        <v>131</v>
      </c>
      <c r="I176" s="50"/>
      <c r="J176" s="50"/>
      <c r="K176" s="50"/>
      <c r="L176" s="37"/>
    </row>
    <row r="177" spans="1:12" ht="14" thickTop="1" thickBot="1" x14ac:dyDescent="0.35">
      <c r="A177" s="33"/>
      <c r="B177" s="34"/>
      <c r="C177" s="37"/>
      <c r="D177" s="33"/>
      <c r="E177" s="37"/>
      <c r="F177" s="37"/>
      <c r="G177" s="37"/>
      <c r="H177" s="37"/>
      <c r="I177" s="37"/>
      <c r="J177" s="37"/>
      <c r="K177" s="37"/>
      <c r="L177" s="37"/>
    </row>
    <row r="178" spans="1:12" ht="14" thickTop="1" thickBot="1" x14ac:dyDescent="0.35">
      <c r="A178" s="51">
        <v>2</v>
      </c>
      <c r="B178" s="41" t="s">
        <v>70</v>
      </c>
      <c r="C178" s="42" t="s">
        <v>115</v>
      </c>
      <c r="D178" s="43" t="s">
        <v>126</v>
      </c>
      <c r="E178" s="77">
        <v>1</v>
      </c>
      <c r="F178" s="85"/>
      <c r="G178" s="86"/>
      <c r="H178" s="42" t="s">
        <v>127</v>
      </c>
      <c r="I178" s="77">
        <v>3</v>
      </c>
      <c r="J178" s="78"/>
      <c r="K178" s="79"/>
      <c r="L178" s="44">
        <v>2</v>
      </c>
    </row>
    <row r="179" spans="1:12" ht="13.5" thickBot="1" x14ac:dyDescent="0.35">
      <c r="A179" s="45">
        <v>0.375</v>
      </c>
      <c r="B179" s="46" t="s">
        <v>130</v>
      </c>
      <c r="C179" s="47">
        <v>1</v>
      </c>
      <c r="D179" s="48"/>
      <c r="E179" s="80" t="e">
        <f>Info!#REF!</f>
        <v>#REF!</v>
      </c>
      <c r="F179" s="83"/>
      <c r="G179" s="84"/>
      <c r="H179" s="47" t="s">
        <v>127</v>
      </c>
      <c r="I179" s="80" t="e">
        <f>Info!#REF!</f>
        <v>#REF!</v>
      </c>
      <c r="J179" s="81"/>
      <c r="K179" s="82"/>
      <c r="L179" s="49" t="e">
        <f>Info!#REF!</f>
        <v>#REF!</v>
      </c>
    </row>
    <row r="180" spans="1:12" ht="14" thickTop="1" thickBot="1" x14ac:dyDescent="0.35">
      <c r="A180" s="38"/>
      <c r="B180" s="34"/>
      <c r="C180" s="37"/>
      <c r="D180" s="50" t="s">
        <v>131</v>
      </c>
      <c r="E180" s="50"/>
      <c r="F180" s="50"/>
      <c r="G180" s="50"/>
      <c r="H180" s="50" t="s">
        <v>131</v>
      </c>
      <c r="I180" s="50"/>
      <c r="J180" s="50"/>
      <c r="K180" s="50"/>
      <c r="L180" s="37"/>
    </row>
    <row r="181" spans="1:12" ht="14" thickTop="1" thickBot="1" x14ac:dyDescent="0.35">
      <c r="A181" s="33"/>
      <c r="B181" s="34"/>
      <c r="C181" s="37"/>
      <c r="D181" s="33"/>
      <c r="E181" s="37"/>
      <c r="F181" s="37"/>
      <c r="G181" s="37"/>
      <c r="H181" s="37"/>
      <c r="I181" s="37"/>
      <c r="J181" s="37"/>
      <c r="K181" s="37"/>
      <c r="L181" s="37"/>
    </row>
    <row r="182" spans="1:12" ht="14" thickTop="1" thickBot="1" x14ac:dyDescent="0.35">
      <c r="A182" s="51">
        <v>3</v>
      </c>
      <c r="B182" s="41" t="s">
        <v>70</v>
      </c>
      <c r="C182" s="42" t="s">
        <v>115</v>
      </c>
      <c r="D182" s="43" t="s">
        <v>126</v>
      </c>
      <c r="E182" s="77">
        <v>2</v>
      </c>
      <c r="F182" s="85"/>
      <c r="G182" s="86"/>
      <c r="H182" s="42" t="s">
        <v>127</v>
      </c>
      <c r="I182" s="77">
        <v>4</v>
      </c>
      <c r="J182" s="78"/>
      <c r="K182" s="79"/>
      <c r="L182" s="44">
        <v>1</v>
      </c>
    </row>
    <row r="183" spans="1:12" ht="13.5" thickBot="1" x14ac:dyDescent="0.35">
      <c r="A183" s="52" t="s">
        <v>129</v>
      </c>
      <c r="B183" s="46" t="s">
        <v>130</v>
      </c>
      <c r="C183" s="47">
        <v>2</v>
      </c>
      <c r="D183" s="48"/>
      <c r="E183" s="80" t="e">
        <f>Info!#REF!</f>
        <v>#REF!</v>
      </c>
      <c r="F183" s="83"/>
      <c r="G183" s="84"/>
      <c r="H183" s="47" t="s">
        <v>127</v>
      </c>
      <c r="I183" s="80" t="e">
        <f>Info!#REF!</f>
        <v>#REF!</v>
      </c>
      <c r="J183" s="81"/>
      <c r="K183" s="82"/>
      <c r="L183" s="49" t="e">
        <f>Info!#REF!</f>
        <v>#REF!</v>
      </c>
    </row>
    <row r="184" spans="1:12" ht="14" thickTop="1" thickBot="1" x14ac:dyDescent="0.35">
      <c r="A184" s="39"/>
      <c r="B184" s="34"/>
      <c r="C184" s="37"/>
      <c r="D184" s="50" t="s">
        <v>131</v>
      </c>
      <c r="E184" s="50"/>
      <c r="F184" s="50"/>
      <c r="G184" s="50"/>
      <c r="H184" s="50" t="s">
        <v>131</v>
      </c>
      <c r="I184" s="50"/>
      <c r="J184" s="50"/>
      <c r="K184" s="50"/>
      <c r="L184" s="37"/>
    </row>
    <row r="185" spans="1:12" ht="14" thickTop="1" thickBot="1" x14ac:dyDescent="0.35">
      <c r="A185" s="33"/>
      <c r="B185" s="34"/>
      <c r="C185" s="37"/>
      <c r="D185" s="33"/>
      <c r="E185" s="37"/>
      <c r="F185" s="37"/>
      <c r="G185" s="37"/>
      <c r="H185" s="37"/>
      <c r="I185" s="37"/>
      <c r="J185" s="37"/>
      <c r="K185" s="37"/>
      <c r="L185" s="37"/>
    </row>
    <row r="186" spans="1:12" ht="14" thickTop="1" thickBot="1" x14ac:dyDescent="0.35">
      <c r="A186" s="51">
        <v>4</v>
      </c>
      <c r="B186" s="41" t="s">
        <v>70</v>
      </c>
      <c r="C186" s="42" t="s">
        <v>115</v>
      </c>
      <c r="D186" s="43" t="s">
        <v>126</v>
      </c>
      <c r="E186" s="77">
        <v>1</v>
      </c>
      <c r="F186" s="85"/>
      <c r="G186" s="86"/>
      <c r="H186" s="42" t="s">
        <v>127</v>
      </c>
      <c r="I186" s="77">
        <v>4</v>
      </c>
      <c r="J186" s="78"/>
      <c r="K186" s="79"/>
      <c r="L186" s="44">
        <v>3</v>
      </c>
    </row>
    <row r="187" spans="1:12" ht="13.5" thickBot="1" x14ac:dyDescent="0.35">
      <c r="A187" s="52" t="s">
        <v>129</v>
      </c>
      <c r="B187" s="46" t="s">
        <v>130</v>
      </c>
      <c r="C187" s="47">
        <v>3</v>
      </c>
      <c r="D187" s="48"/>
      <c r="E187" s="80" t="e">
        <f>Info!#REF!</f>
        <v>#REF!</v>
      </c>
      <c r="F187" s="83"/>
      <c r="G187" s="84"/>
      <c r="H187" s="47" t="s">
        <v>127</v>
      </c>
      <c r="I187" s="80" t="e">
        <f>Info!#REF!</f>
        <v>#REF!</v>
      </c>
      <c r="J187" s="81"/>
      <c r="K187" s="82"/>
      <c r="L187" s="49" t="e">
        <f>Info!#REF!</f>
        <v>#REF!</v>
      </c>
    </row>
    <row r="188" spans="1:12" ht="14" thickTop="1" thickBot="1" x14ac:dyDescent="0.35">
      <c r="A188" s="39"/>
      <c r="B188" s="34"/>
      <c r="C188" s="37"/>
      <c r="D188" s="50" t="s">
        <v>131</v>
      </c>
      <c r="E188" s="50"/>
      <c r="F188" s="50"/>
      <c r="G188" s="50"/>
      <c r="H188" s="50" t="s">
        <v>131</v>
      </c>
      <c r="I188" s="50"/>
      <c r="J188" s="50"/>
      <c r="K188" s="50"/>
      <c r="L188" s="37"/>
    </row>
    <row r="189" spans="1:12" ht="14" thickTop="1" thickBot="1" x14ac:dyDescent="0.35">
      <c r="A189" s="33"/>
      <c r="B189" s="34"/>
      <c r="C189" s="37"/>
      <c r="D189" s="33"/>
      <c r="E189" s="37"/>
      <c r="F189" s="37"/>
      <c r="G189" s="37"/>
      <c r="H189" s="37"/>
      <c r="I189" s="37"/>
      <c r="J189" s="37"/>
      <c r="K189" s="37"/>
      <c r="L189" s="37"/>
    </row>
    <row r="190" spans="1:12" ht="14" thickTop="1" thickBot="1" x14ac:dyDescent="0.35">
      <c r="A190" s="51">
        <v>5</v>
      </c>
      <c r="B190" s="41" t="s">
        <v>70</v>
      </c>
      <c r="C190" s="42" t="s">
        <v>111</v>
      </c>
      <c r="D190" s="43" t="s">
        <v>126</v>
      </c>
      <c r="E190" s="77">
        <v>2</v>
      </c>
      <c r="F190" s="85"/>
      <c r="G190" s="86"/>
      <c r="H190" s="42" t="s">
        <v>127</v>
      </c>
      <c r="I190" s="77">
        <v>3</v>
      </c>
      <c r="J190" s="78"/>
      <c r="K190" s="79"/>
      <c r="L190" s="44">
        <v>1</v>
      </c>
    </row>
    <row r="191" spans="1:12" ht="13.5" thickBot="1" x14ac:dyDescent="0.35">
      <c r="A191" s="52" t="s">
        <v>129</v>
      </c>
      <c r="B191" s="46" t="s">
        <v>130</v>
      </c>
      <c r="C191" s="47">
        <v>4</v>
      </c>
      <c r="D191" s="48"/>
      <c r="E191" s="80" t="e">
        <f>Info!#REF!</f>
        <v>#REF!</v>
      </c>
      <c r="F191" s="83"/>
      <c r="G191" s="84"/>
      <c r="H191" s="47" t="s">
        <v>127</v>
      </c>
      <c r="I191" s="80" t="e">
        <f>Info!#REF!</f>
        <v>#REF!</v>
      </c>
      <c r="J191" s="81"/>
      <c r="K191" s="82"/>
      <c r="L191" s="49" t="str">
        <f>Info!$E$5</f>
        <v>Seed #1</v>
      </c>
    </row>
    <row r="192" spans="1:12" ht="14" thickTop="1" thickBot="1" x14ac:dyDescent="0.35">
      <c r="A192" s="39"/>
      <c r="B192" s="34"/>
      <c r="C192" s="37"/>
      <c r="D192" s="50" t="s">
        <v>131</v>
      </c>
      <c r="E192" s="50"/>
      <c r="F192" s="50"/>
      <c r="G192" s="50"/>
      <c r="H192" s="50" t="s">
        <v>131</v>
      </c>
      <c r="I192" s="50"/>
      <c r="J192" s="50"/>
      <c r="K192" s="50"/>
      <c r="L192" s="37"/>
    </row>
    <row r="193" spans="1:12" ht="14" thickTop="1" thickBot="1" x14ac:dyDescent="0.35">
      <c r="A193" s="33"/>
      <c r="B193" s="34"/>
      <c r="C193" s="37"/>
      <c r="D193" s="33"/>
      <c r="E193" s="37"/>
      <c r="F193" s="37"/>
      <c r="G193" s="37"/>
      <c r="H193" s="37"/>
      <c r="I193" s="37"/>
      <c r="J193" s="37"/>
      <c r="K193" s="37"/>
      <c r="L193" s="37"/>
    </row>
    <row r="194" spans="1:12" ht="14" thickTop="1" thickBot="1" x14ac:dyDescent="0.35">
      <c r="A194" s="51">
        <v>6</v>
      </c>
      <c r="B194" s="41" t="s">
        <v>70</v>
      </c>
      <c r="C194" s="42" t="s">
        <v>111</v>
      </c>
      <c r="D194" s="43" t="s">
        <v>126</v>
      </c>
      <c r="E194" s="77">
        <v>3</v>
      </c>
      <c r="F194" s="85"/>
      <c r="G194" s="86"/>
      <c r="H194" s="42" t="s">
        <v>127</v>
      </c>
      <c r="I194" s="77">
        <v>4</v>
      </c>
      <c r="J194" s="78"/>
      <c r="K194" s="79"/>
      <c r="L194" s="44">
        <v>2</v>
      </c>
    </row>
    <row r="195" spans="1:12" ht="13.5" thickBot="1" x14ac:dyDescent="0.35">
      <c r="A195" s="52" t="s">
        <v>129</v>
      </c>
      <c r="B195" s="46" t="s">
        <v>130</v>
      </c>
      <c r="C195" s="47">
        <v>5</v>
      </c>
      <c r="D195" s="48"/>
      <c r="E195" s="80" t="e">
        <f>Info!#REF!</f>
        <v>#REF!</v>
      </c>
      <c r="F195" s="83"/>
      <c r="G195" s="84"/>
      <c r="H195" s="47" t="s">
        <v>127</v>
      </c>
      <c r="I195" s="80" t="str">
        <f>Info!$F$6</f>
        <v>Seed #5</v>
      </c>
      <c r="J195" s="81"/>
      <c r="K195" s="82"/>
      <c r="L195" s="49" t="e">
        <f>Info!#REF!</f>
        <v>#REF!</v>
      </c>
    </row>
    <row r="196" spans="1:12" ht="14" thickTop="1" thickBot="1" x14ac:dyDescent="0.35">
      <c r="A196" s="39"/>
      <c r="B196" s="34"/>
      <c r="C196" s="37"/>
      <c r="D196" s="50" t="s">
        <v>131</v>
      </c>
      <c r="E196" s="50"/>
      <c r="F196" s="50"/>
      <c r="G196" s="50"/>
      <c r="H196" s="50" t="s">
        <v>131</v>
      </c>
      <c r="I196" s="50"/>
      <c r="J196" s="50"/>
      <c r="K196" s="50"/>
      <c r="L196" s="37"/>
    </row>
    <row r="197" spans="1:12" ht="14" thickTop="1" thickBot="1" x14ac:dyDescent="0.35">
      <c r="A197" s="40"/>
      <c r="B197" s="34"/>
      <c r="C197" s="37"/>
      <c r="D197" s="33"/>
      <c r="E197" s="37"/>
      <c r="F197" s="37"/>
      <c r="G197" s="37"/>
      <c r="H197" s="37"/>
      <c r="I197" s="37"/>
      <c r="J197" s="37"/>
      <c r="K197" s="37"/>
      <c r="L197" s="37"/>
    </row>
    <row r="198" spans="1:12" ht="14" thickTop="1" thickBot="1" x14ac:dyDescent="0.35">
      <c r="A198" s="51">
        <v>7</v>
      </c>
      <c r="B198" s="41" t="s">
        <v>70</v>
      </c>
      <c r="C198" s="42" t="s">
        <v>111</v>
      </c>
      <c r="D198" s="43" t="s">
        <v>126</v>
      </c>
      <c r="E198" s="77">
        <v>1</v>
      </c>
      <c r="F198" s="85"/>
      <c r="G198" s="86"/>
      <c r="H198" s="42" t="s">
        <v>127</v>
      </c>
      <c r="I198" s="77">
        <v>2</v>
      </c>
      <c r="J198" s="78"/>
      <c r="K198" s="79"/>
      <c r="L198" s="44">
        <v>4</v>
      </c>
    </row>
    <row r="199" spans="1:12" ht="13.5" thickBot="1" x14ac:dyDescent="0.35">
      <c r="A199" s="52" t="s">
        <v>129</v>
      </c>
      <c r="B199" s="46" t="s">
        <v>130</v>
      </c>
      <c r="C199" s="47">
        <v>6</v>
      </c>
      <c r="D199" s="48"/>
      <c r="E199" s="80" t="str">
        <f>Info!$E$5</f>
        <v>Seed #1</v>
      </c>
      <c r="F199" s="83"/>
      <c r="G199" s="84"/>
      <c r="H199" s="47" t="s">
        <v>127</v>
      </c>
      <c r="I199" s="80" t="e">
        <f>Info!#REF!</f>
        <v>#REF!</v>
      </c>
      <c r="J199" s="81"/>
      <c r="K199" s="82"/>
      <c r="L199" s="49" t="str">
        <f>Info!$F$6</f>
        <v>Seed #5</v>
      </c>
    </row>
    <row r="200" spans="1:12" ht="14" thickTop="1" thickBot="1" x14ac:dyDescent="0.35">
      <c r="A200" s="39"/>
      <c r="B200" s="34"/>
      <c r="C200" s="37"/>
      <c r="D200" s="50" t="s">
        <v>131</v>
      </c>
      <c r="E200" s="50"/>
      <c r="F200" s="50"/>
      <c r="G200" s="50"/>
      <c r="H200" s="50" t="s">
        <v>131</v>
      </c>
      <c r="I200" s="50"/>
      <c r="J200" s="50"/>
      <c r="K200" s="50"/>
      <c r="L200" s="37"/>
    </row>
    <row r="201" spans="1:12" ht="14" thickTop="1" thickBot="1" x14ac:dyDescent="0.35">
      <c r="A201" s="33"/>
      <c r="B201" s="34"/>
      <c r="C201" s="37"/>
      <c r="D201" s="33"/>
      <c r="E201" s="37"/>
      <c r="F201" s="37"/>
      <c r="G201" s="37"/>
      <c r="H201" s="37"/>
      <c r="I201" s="37"/>
      <c r="J201" s="37"/>
      <c r="K201" s="37"/>
      <c r="L201" s="37"/>
    </row>
    <row r="202" spans="1:12" ht="14" thickTop="1" thickBot="1" x14ac:dyDescent="0.35">
      <c r="A202" s="51">
        <v>8</v>
      </c>
      <c r="B202" s="41" t="s">
        <v>70</v>
      </c>
      <c r="C202" s="42" t="s">
        <v>112</v>
      </c>
      <c r="D202" s="43" t="s">
        <v>126</v>
      </c>
      <c r="E202" s="77">
        <v>1</v>
      </c>
      <c r="F202" s="85"/>
      <c r="G202" s="86"/>
      <c r="H202" s="42" t="s">
        <v>127</v>
      </c>
      <c r="I202" s="77">
        <v>2</v>
      </c>
      <c r="J202" s="78"/>
      <c r="K202" s="79"/>
      <c r="L202" s="44">
        <v>4</v>
      </c>
    </row>
    <row r="203" spans="1:12" ht="13.5" thickBot="1" x14ac:dyDescent="0.35">
      <c r="A203" s="52" t="s">
        <v>129</v>
      </c>
      <c r="B203" s="46" t="s">
        <v>130</v>
      </c>
      <c r="C203" s="47">
        <v>6</v>
      </c>
      <c r="D203" s="48"/>
      <c r="E203" s="80" t="str">
        <f>Info!$E$6</f>
        <v>Seed #2</v>
      </c>
      <c r="F203" s="83"/>
      <c r="G203" s="84"/>
      <c r="H203" s="47" t="s">
        <v>127</v>
      </c>
      <c r="I203" s="80" t="e">
        <f>Info!#REF!</f>
        <v>#REF!</v>
      </c>
      <c r="J203" s="81"/>
      <c r="K203" s="82"/>
      <c r="L203" s="49" t="str">
        <f>Info!$G$6</f>
        <v>Seed #8</v>
      </c>
    </row>
    <row r="204" spans="1:12" ht="14" thickTop="1" thickBot="1" x14ac:dyDescent="0.35">
      <c r="A204" s="33"/>
      <c r="B204" s="33"/>
      <c r="C204" s="33"/>
      <c r="D204" s="50" t="s">
        <v>131</v>
      </c>
      <c r="E204" s="50"/>
      <c r="F204" s="50"/>
      <c r="G204" s="50"/>
      <c r="H204" s="50" t="s">
        <v>131</v>
      </c>
      <c r="I204" s="50"/>
      <c r="J204" s="50"/>
      <c r="K204" s="50"/>
      <c r="L204" s="33"/>
    </row>
    <row r="205" spans="1:12" ht="13" thickTop="1" x14ac:dyDescent="0.25"/>
  </sheetData>
  <mergeCells count="192">
    <mergeCell ref="E195:G195"/>
    <mergeCell ref="I195:K195"/>
    <mergeCell ref="E190:G190"/>
    <mergeCell ref="I190:K190"/>
    <mergeCell ref="E191:G191"/>
    <mergeCell ref="I191:K191"/>
    <mergeCell ref="E202:G202"/>
    <mergeCell ref="I202:K202"/>
    <mergeCell ref="E203:G203"/>
    <mergeCell ref="I203:K203"/>
    <mergeCell ref="E198:G198"/>
    <mergeCell ref="I198:K198"/>
    <mergeCell ref="E199:G199"/>
    <mergeCell ref="I199:K199"/>
    <mergeCell ref="E186:G186"/>
    <mergeCell ref="I186:K186"/>
    <mergeCell ref="E187:G187"/>
    <mergeCell ref="I187:K187"/>
    <mergeCell ref="E182:G182"/>
    <mergeCell ref="I182:K182"/>
    <mergeCell ref="E183:G183"/>
    <mergeCell ref="I183:K183"/>
    <mergeCell ref="E194:G194"/>
    <mergeCell ref="I194:K194"/>
    <mergeCell ref="E169:G169"/>
    <mergeCell ref="I169:K169"/>
    <mergeCell ref="E164:G164"/>
    <mergeCell ref="I164:K164"/>
    <mergeCell ref="E165:G165"/>
    <mergeCell ref="I165:K165"/>
    <mergeCell ref="E178:G178"/>
    <mergeCell ref="I178:K178"/>
    <mergeCell ref="E179:G179"/>
    <mergeCell ref="I179:K179"/>
    <mergeCell ref="E174:G174"/>
    <mergeCell ref="I174:K174"/>
    <mergeCell ref="E175:G175"/>
    <mergeCell ref="I175:K175"/>
    <mergeCell ref="E160:G160"/>
    <mergeCell ref="I160:K160"/>
    <mergeCell ref="E161:G161"/>
    <mergeCell ref="I161:K161"/>
    <mergeCell ref="E156:G156"/>
    <mergeCell ref="I156:K156"/>
    <mergeCell ref="E157:G157"/>
    <mergeCell ref="I157:K157"/>
    <mergeCell ref="E168:G168"/>
    <mergeCell ref="I168:K168"/>
    <mergeCell ref="E145:G145"/>
    <mergeCell ref="I145:K145"/>
    <mergeCell ref="E140:G140"/>
    <mergeCell ref="I140:K140"/>
    <mergeCell ref="E141:G141"/>
    <mergeCell ref="I141:K141"/>
    <mergeCell ref="E152:G152"/>
    <mergeCell ref="I152:K152"/>
    <mergeCell ref="E153:G153"/>
    <mergeCell ref="I153:K153"/>
    <mergeCell ref="E148:G148"/>
    <mergeCell ref="I148:K148"/>
    <mergeCell ref="E149:G149"/>
    <mergeCell ref="I149:K149"/>
    <mergeCell ref="E134:G134"/>
    <mergeCell ref="I134:K134"/>
    <mergeCell ref="E135:G135"/>
    <mergeCell ref="I135:K135"/>
    <mergeCell ref="E130:G130"/>
    <mergeCell ref="I130:K130"/>
    <mergeCell ref="E131:G131"/>
    <mergeCell ref="I131:K131"/>
    <mergeCell ref="E144:G144"/>
    <mergeCell ref="I144:K144"/>
    <mergeCell ref="E119:G119"/>
    <mergeCell ref="I119:K119"/>
    <mergeCell ref="E114:G114"/>
    <mergeCell ref="I114:K114"/>
    <mergeCell ref="E115:G115"/>
    <mergeCell ref="I115:K115"/>
    <mergeCell ref="E126:G126"/>
    <mergeCell ref="I126:K126"/>
    <mergeCell ref="E127:G127"/>
    <mergeCell ref="I127:K127"/>
    <mergeCell ref="E122:G122"/>
    <mergeCell ref="I122:K122"/>
    <mergeCell ref="E123:G123"/>
    <mergeCell ref="I123:K123"/>
    <mergeCell ref="E110:G110"/>
    <mergeCell ref="I110:K110"/>
    <mergeCell ref="E111:G111"/>
    <mergeCell ref="I111:K111"/>
    <mergeCell ref="E106:G106"/>
    <mergeCell ref="I106:K106"/>
    <mergeCell ref="E107:G107"/>
    <mergeCell ref="I107:K107"/>
    <mergeCell ref="E118:G118"/>
    <mergeCell ref="I118:K118"/>
    <mergeCell ref="E93:G93"/>
    <mergeCell ref="I93:K93"/>
    <mergeCell ref="E88:G88"/>
    <mergeCell ref="I88:K88"/>
    <mergeCell ref="E89:G89"/>
    <mergeCell ref="I89:K89"/>
    <mergeCell ref="E100:G100"/>
    <mergeCell ref="I100:K100"/>
    <mergeCell ref="E101:G101"/>
    <mergeCell ref="I101:K101"/>
    <mergeCell ref="E96:G96"/>
    <mergeCell ref="I96:K96"/>
    <mergeCell ref="E97:G97"/>
    <mergeCell ref="I97:K97"/>
    <mergeCell ref="E84:G84"/>
    <mergeCell ref="I84:K84"/>
    <mergeCell ref="E85:G85"/>
    <mergeCell ref="I85:K85"/>
    <mergeCell ref="E80:G80"/>
    <mergeCell ref="I80:K80"/>
    <mergeCell ref="E81:G81"/>
    <mergeCell ref="I81:K81"/>
    <mergeCell ref="E92:G92"/>
    <mergeCell ref="I92:K92"/>
    <mergeCell ref="E67:G67"/>
    <mergeCell ref="I67:K67"/>
    <mergeCell ref="E62:G62"/>
    <mergeCell ref="I62:K62"/>
    <mergeCell ref="E63:G63"/>
    <mergeCell ref="I63:K63"/>
    <mergeCell ref="E76:G76"/>
    <mergeCell ref="I76:K76"/>
    <mergeCell ref="E77:G77"/>
    <mergeCell ref="I77:K77"/>
    <mergeCell ref="E72:G72"/>
    <mergeCell ref="I72:K72"/>
    <mergeCell ref="E73:G73"/>
    <mergeCell ref="I73:K73"/>
    <mergeCell ref="E58:G58"/>
    <mergeCell ref="I58:K58"/>
    <mergeCell ref="E59:G59"/>
    <mergeCell ref="I59:K59"/>
    <mergeCell ref="E54:G54"/>
    <mergeCell ref="I54:K54"/>
    <mergeCell ref="E55:G55"/>
    <mergeCell ref="I55:K55"/>
    <mergeCell ref="E66:G66"/>
    <mergeCell ref="I66:K66"/>
    <mergeCell ref="E43:G43"/>
    <mergeCell ref="I43:K43"/>
    <mergeCell ref="E38:G38"/>
    <mergeCell ref="I38:K38"/>
    <mergeCell ref="E39:G39"/>
    <mergeCell ref="I39:K39"/>
    <mergeCell ref="E50:G50"/>
    <mergeCell ref="I50:K50"/>
    <mergeCell ref="E51:G51"/>
    <mergeCell ref="I51:K51"/>
    <mergeCell ref="E46:G46"/>
    <mergeCell ref="I46:K46"/>
    <mergeCell ref="E47:G47"/>
    <mergeCell ref="I47:K47"/>
    <mergeCell ref="I28:K28"/>
    <mergeCell ref="I29:K29"/>
    <mergeCell ref="I32:K32"/>
    <mergeCell ref="I33:K33"/>
    <mergeCell ref="E28:G28"/>
    <mergeCell ref="E29:G29"/>
    <mergeCell ref="E32:G32"/>
    <mergeCell ref="E33:G33"/>
    <mergeCell ref="E42:G42"/>
    <mergeCell ref="I42:K42"/>
    <mergeCell ref="I17:K17"/>
    <mergeCell ref="E16:G16"/>
    <mergeCell ref="E17:G17"/>
    <mergeCell ref="E12:G12"/>
    <mergeCell ref="E13:G13"/>
    <mergeCell ref="I12:K12"/>
    <mergeCell ref="I13:K13"/>
    <mergeCell ref="I24:K24"/>
    <mergeCell ref="I25:K25"/>
    <mergeCell ref="E24:G24"/>
    <mergeCell ref="E25:G25"/>
    <mergeCell ref="E20:G20"/>
    <mergeCell ref="E21:G21"/>
    <mergeCell ref="I20:K20"/>
    <mergeCell ref="I21:K21"/>
    <mergeCell ref="I4:K4"/>
    <mergeCell ref="I5:K5"/>
    <mergeCell ref="I8:K8"/>
    <mergeCell ref="I9:K9"/>
    <mergeCell ref="E5:G5"/>
    <mergeCell ref="E4:G4"/>
    <mergeCell ref="E9:G9"/>
    <mergeCell ref="E8:G8"/>
    <mergeCell ref="I16:K16"/>
  </mergeCells>
  <phoneticPr fontId="0" type="noConversion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  <pageSetUpPr fitToPage="1"/>
  </sheetPr>
  <dimension ref="A1:AB47"/>
  <sheetViews>
    <sheetView showZeros="0" zoomScaleNormal="100" workbookViewId="0">
      <selection activeCell="B17" sqref="B17"/>
    </sheetView>
  </sheetViews>
  <sheetFormatPr defaultColWidth="8.81640625" defaultRowHeight="12.5" x14ac:dyDescent="0.25"/>
  <cols>
    <col min="1" max="1" width="6.7265625" customWidth="1"/>
    <col min="2" max="2" width="10.7265625" style="4" customWidth="1"/>
    <col min="3" max="3" width="8.81640625" customWidth="1"/>
    <col min="4" max="4" width="9.7265625" customWidth="1"/>
    <col min="5" max="5" width="6.453125" hidden="1" customWidth="1"/>
    <col min="6" max="7" width="6.7265625" customWidth="1"/>
    <col min="8" max="9" width="0.26953125" hidden="1" customWidth="1"/>
    <col min="10" max="10" width="6.7265625" customWidth="1"/>
    <col min="11" max="11" width="6.54296875" customWidth="1"/>
    <col min="12" max="12" width="0.26953125" hidden="1" customWidth="1"/>
    <col min="13" max="13" width="0.453125" hidden="1" customWidth="1"/>
    <col min="14" max="14" width="6.7265625" customWidth="1"/>
    <col min="15" max="15" width="6.54296875" customWidth="1"/>
    <col min="16" max="16" width="0.1796875" customWidth="1"/>
    <col min="17" max="17" width="0.453125" hidden="1" customWidth="1"/>
    <col min="18" max="18" width="7.81640625" customWidth="1"/>
    <col min="19" max="19" width="6.81640625" customWidth="1"/>
    <col min="20" max="20" width="0.26953125" hidden="1" customWidth="1"/>
    <col min="21" max="21" width="0.1796875" hidden="1" customWidth="1"/>
    <col min="22" max="23" width="6.7265625" customWidth="1"/>
    <col min="24" max="25" width="9.1796875" hidden="1" customWidth="1"/>
    <col min="26" max="26" width="6.7265625" customWidth="1"/>
    <col min="27" max="27" width="9.1796875" customWidth="1"/>
    <col min="28" max="28" width="0.26953125" customWidth="1"/>
  </cols>
  <sheetData>
    <row r="1" spans="1:27" ht="22.5" x14ac:dyDescent="0.45">
      <c r="B1" s="29" t="str">
        <f>Info!$A$1</f>
        <v>Tournament Name Goes Here</v>
      </c>
    </row>
    <row r="2" spans="1:27" ht="15.5" x14ac:dyDescent="0.35">
      <c r="B2" s="3" t="s">
        <v>71</v>
      </c>
      <c r="C2" s="63" t="str">
        <f>Info!$A$2</f>
        <v>Date</v>
      </c>
      <c r="D2" s="3"/>
      <c r="E2" s="3"/>
      <c r="F2" s="3"/>
      <c r="G2" s="3" t="s">
        <v>66</v>
      </c>
      <c r="H2" s="3"/>
      <c r="I2" s="3"/>
      <c r="J2" s="62" t="str">
        <f>VLOOKUP($J$3,Info,2,FALSE)</f>
        <v>A</v>
      </c>
    </row>
    <row r="3" spans="1:27" ht="15.5" x14ac:dyDescent="0.35">
      <c r="B3" s="3" t="s">
        <v>75</v>
      </c>
      <c r="C3" s="64" t="str">
        <f>VLOOKUP($J$3,Info,3,FALSE)</f>
        <v>Age/Division</v>
      </c>
      <c r="D3" s="3"/>
      <c r="E3" s="3"/>
      <c r="F3" s="3"/>
      <c r="G3" s="3" t="s">
        <v>76</v>
      </c>
      <c r="H3" s="3"/>
      <c r="I3" s="3"/>
      <c r="J3" s="62">
        <v>1</v>
      </c>
    </row>
    <row r="7" spans="1:27" x14ac:dyDescent="0.25">
      <c r="F7" s="5" t="s">
        <v>77</v>
      </c>
      <c r="G7" s="6"/>
      <c r="H7" s="7"/>
      <c r="I7" s="7"/>
      <c r="J7" s="5" t="s">
        <v>3</v>
      </c>
      <c r="K7" s="6"/>
      <c r="L7" s="7"/>
      <c r="M7" s="7"/>
    </row>
    <row r="8" spans="1:27" x14ac:dyDescent="0.25">
      <c r="B8" s="30" t="s">
        <v>81</v>
      </c>
      <c r="C8" s="11"/>
      <c r="D8" s="12"/>
      <c r="F8" s="13" t="s">
        <v>82</v>
      </c>
      <c r="G8" s="13" t="s">
        <v>83</v>
      </c>
      <c r="H8" s="14"/>
      <c r="I8" s="14"/>
      <c r="J8" s="13" t="s">
        <v>82</v>
      </c>
      <c r="K8" s="13" t="s">
        <v>83</v>
      </c>
      <c r="L8" s="7"/>
      <c r="M8" s="7"/>
      <c r="N8" s="8" t="s">
        <v>52</v>
      </c>
      <c r="O8" s="8" t="s">
        <v>79</v>
      </c>
      <c r="P8" s="9"/>
      <c r="Q8" s="9"/>
      <c r="R8" s="8" t="s">
        <v>80</v>
      </c>
    </row>
    <row r="9" spans="1:27" ht="18" customHeight="1" x14ac:dyDescent="0.25">
      <c r="A9">
        <v>1</v>
      </c>
      <c r="B9" s="74" t="str">
        <f>VLOOKUP($J$3,Info,5,FALSE)</f>
        <v>Seed #1</v>
      </c>
      <c r="D9" s="17"/>
      <c r="F9" s="19">
        <f>SUM(E25,L25,Q25,U37)</f>
        <v>0</v>
      </c>
      <c r="G9" s="19">
        <f>SUM(H25,I25,T25,X37)</f>
        <v>0</v>
      </c>
      <c r="H9" s="19"/>
      <c r="I9" s="19"/>
      <c r="J9" s="19">
        <f>SUM(F24,K24,R24,V36)</f>
        <v>0</v>
      </c>
      <c r="K9" s="19">
        <f>SUM(G24,J24,S24,W36)</f>
        <v>0</v>
      </c>
      <c r="L9" s="19"/>
      <c r="M9" s="19"/>
      <c r="N9" s="32" t="str">
        <f>IF((J9+K9)=0," ",(J9/(J9+K9)))</f>
        <v xml:space="preserve"> </v>
      </c>
      <c r="O9" s="19">
        <f>SUM(F25,K25,R25,V37)</f>
        <v>0</v>
      </c>
      <c r="P9" s="19"/>
      <c r="Q9" s="19"/>
      <c r="R9" s="19"/>
      <c r="V9" t="s">
        <v>90</v>
      </c>
    </row>
    <row r="10" spans="1:27" ht="18" customHeight="1" x14ac:dyDescent="0.25">
      <c r="A10">
        <v>2</v>
      </c>
      <c r="B10" s="74" t="str">
        <f>VLOOKUP($J$3,Info,6,FALSE)</f>
        <v>Seed #2</v>
      </c>
      <c r="C10" s="16"/>
      <c r="D10" s="17"/>
      <c r="F10" s="19">
        <f>SUM(H25,I37,Q37,Y25)</f>
        <v>0</v>
      </c>
      <c r="G10" s="19">
        <f>SUM(E25,L37,T37,AB25)</f>
        <v>0</v>
      </c>
      <c r="H10" s="19"/>
      <c r="I10" s="19"/>
      <c r="J10" s="19">
        <f>SUM(G24,J36,R36,Z24)</f>
        <v>0</v>
      </c>
      <c r="K10" s="19">
        <f>SUM(F24,K36,S36,AA24)</f>
        <v>0</v>
      </c>
      <c r="L10" s="19"/>
      <c r="M10" s="19"/>
      <c r="N10" s="32" t="str">
        <f>IF((J10+K10)=0," ",(J10/(J10+K10)))</f>
        <v xml:space="preserve"> </v>
      </c>
      <c r="O10" s="19">
        <f>SUM(G25,J37,R37,Z25)</f>
        <v>0</v>
      </c>
      <c r="P10" s="19"/>
      <c r="Q10" s="19"/>
      <c r="R10" s="19"/>
    </row>
    <row r="11" spans="1:27" ht="18" customHeight="1" x14ac:dyDescent="0.25">
      <c r="A11">
        <v>3</v>
      </c>
      <c r="B11" s="74" t="str">
        <f>VLOOKUP($J$3,Info,7,FALSE)</f>
        <v>Seed #3</v>
      </c>
      <c r="C11" s="16"/>
      <c r="D11" s="17"/>
      <c r="F11" s="19">
        <f>SUM(T25,E37,L37,X25)</f>
        <v>0</v>
      </c>
      <c r="G11" s="19">
        <f>SUM(Q25,H37,I37,U25)</f>
        <v>0</v>
      </c>
      <c r="H11" s="19"/>
      <c r="I11" s="19"/>
      <c r="J11" s="19">
        <f>SUM(S24,F36,K36,W24)</f>
        <v>0</v>
      </c>
      <c r="K11" s="19">
        <f>SUM(R24,G36,J36,V24)</f>
        <v>0</v>
      </c>
      <c r="L11" s="19"/>
      <c r="M11" s="19"/>
      <c r="N11" s="32" t="str">
        <f>IF((J11+K11)=0," ",(J11/(J11+K11)))</f>
        <v xml:space="preserve"> </v>
      </c>
      <c r="O11" s="19">
        <f>SUM(S25,F37,K37,W25)</f>
        <v>0</v>
      </c>
      <c r="P11" s="19"/>
      <c r="Q11" s="19"/>
      <c r="R11" s="19"/>
    </row>
    <row r="12" spans="1:27" ht="18" customHeight="1" x14ac:dyDescent="0.25">
      <c r="A12">
        <v>4</v>
      </c>
      <c r="B12" s="74" t="str">
        <f>VLOOKUP($J$3,Info,8,FALSE)</f>
        <v>Seed #4</v>
      </c>
      <c r="C12" s="16"/>
      <c r="D12" s="17"/>
      <c r="F12" s="19">
        <f>SUM(M25,H37,T37,X37)</f>
        <v>0</v>
      </c>
      <c r="G12" s="19">
        <f>SUM(P25,E37,Q37,U37)</f>
        <v>0</v>
      </c>
      <c r="H12" s="19"/>
      <c r="I12" s="19"/>
      <c r="J12" s="19">
        <f>SUM(N24,G36,S36,W36)</f>
        <v>0</v>
      </c>
      <c r="K12" s="19">
        <f>SUM(O24,F36,R36,V36)</f>
        <v>0</v>
      </c>
      <c r="L12" s="19"/>
      <c r="M12" s="19"/>
      <c r="N12" s="32" t="str">
        <f>IF((J12+K12)=0," ",(J12/(J12+K12)))</f>
        <v xml:space="preserve"> </v>
      </c>
      <c r="O12" s="19">
        <f>SUM(N25,G37,S37,W37)</f>
        <v>0</v>
      </c>
      <c r="P12" s="19"/>
      <c r="Q12" s="19"/>
      <c r="R12" s="19"/>
    </row>
    <row r="13" spans="1:27" ht="18" customHeight="1" x14ac:dyDescent="0.25">
      <c r="A13">
        <v>5</v>
      </c>
      <c r="B13" s="74" t="str">
        <f>VLOOKUP($J$3,Info,9,FALSE)</f>
        <v>Seed #5</v>
      </c>
      <c r="C13" s="16"/>
      <c r="D13" s="17"/>
      <c r="F13" s="19">
        <f>SUM(I25,P25,U25,AB25)</f>
        <v>0</v>
      </c>
      <c r="G13" s="19">
        <f>SUM(L25,M25,X25,Y25)</f>
        <v>0</v>
      </c>
      <c r="H13" s="19"/>
      <c r="I13" s="19"/>
      <c r="J13" s="19">
        <f>SUM(J24,O24,V24,AA24)</f>
        <v>0</v>
      </c>
      <c r="K13" s="19">
        <f>SUM(K24,N24,W24,Z24)</f>
        <v>0</v>
      </c>
      <c r="L13" s="19"/>
      <c r="M13" s="19"/>
      <c r="N13" s="32" t="str">
        <f>IF((J13+K13)=0," ",(J13/(J13+K13)))</f>
        <v xml:space="preserve"> </v>
      </c>
      <c r="O13" s="19">
        <f>SUM(J25,O25,V25,AA25)</f>
        <v>0</v>
      </c>
      <c r="P13" s="19"/>
      <c r="Q13" s="19"/>
      <c r="R13" s="19"/>
    </row>
    <row r="14" spans="1:27" ht="13" x14ac:dyDescent="0.3">
      <c r="F14" s="33"/>
    </row>
    <row r="16" spans="1:27" x14ac:dyDescent="0.25">
      <c r="F16" s="87" t="str">
        <f>Info!$B$12</f>
        <v>Court 1</v>
      </c>
      <c r="G16" s="87"/>
      <c r="J16" s="87" t="str">
        <f>Info!$B$12</f>
        <v>Court 1</v>
      </c>
      <c r="K16" s="87"/>
      <c r="M16" s="4"/>
      <c r="N16" s="87" t="str">
        <f>Info!$B$12</f>
        <v>Court 1</v>
      </c>
      <c r="O16" s="87"/>
      <c r="R16" s="87" t="str">
        <f>Info!$B$12</f>
        <v>Court 1</v>
      </c>
      <c r="S16" s="87"/>
      <c r="V16" s="87" t="str">
        <f>Info!$B$12</f>
        <v>Court 1</v>
      </c>
      <c r="W16" s="87"/>
      <c r="Z16" s="87" t="str">
        <f>Info!$B$12</f>
        <v>Court 1</v>
      </c>
      <c r="AA16" s="87"/>
    </row>
    <row r="17" spans="4:28" x14ac:dyDescent="0.25">
      <c r="F17" s="5" t="s">
        <v>84</v>
      </c>
      <c r="G17" s="6"/>
      <c r="H17" s="7"/>
      <c r="I17" s="7"/>
      <c r="J17" s="5" t="s">
        <v>85</v>
      </c>
      <c r="K17" s="6"/>
      <c r="L17" s="7"/>
      <c r="M17" s="7"/>
      <c r="N17" s="5" t="s">
        <v>86</v>
      </c>
      <c r="O17" s="6"/>
      <c r="P17" s="7"/>
      <c r="Q17" s="7"/>
      <c r="R17" s="5" t="s">
        <v>87</v>
      </c>
      <c r="S17" s="6"/>
      <c r="T17" s="7"/>
      <c r="V17" s="5" t="s">
        <v>206</v>
      </c>
      <c r="W17" s="6"/>
      <c r="X17" s="7"/>
      <c r="Y17" s="7"/>
      <c r="Z17" s="5" t="s">
        <v>207</v>
      </c>
      <c r="AA17" s="6"/>
      <c r="AB17" s="7"/>
    </row>
    <row r="18" spans="4:28" x14ac:dyDescent="0.25">
      <c r="F18" s="8">
        <v>1</v>
      </c>
      <c r="G18" s="8">
        <v>2</v>
      </c>
      <c r="H18" s="9"/>
      <c r="I18" s="9"/>
      <c r="J18" s="8">
        <v>5</v>
      </c>
      <c r="K18" s="8">
        <v>1</v>
      </c>
      <c r="L18" s="9"/>
      <c r="M18" s="9"/>
      <c r="N18" s="8">
        <v>4</v>
      </c>
      <c r="O18" s="8">
        <v>5</v>
      </c>
      <c r="P18" s="9"/>
      <c r="Q18" s="9"/>
      <c r="R18" s="8">
        <v>1</v>
      </c>
      <c r="S18" s="8">
        <v>3</v>
      </c>
      <c r="T18" s="9"/>
      <c r="V18" s="8">
        <v>5</v>
      </c>
      <c r="W18" s="8">
        <v>3</v>
      </c>
      <c r="X18" s="9"/>
      <c r="Y18" s="9"/>
      <c r="Z18" s="8">
        <v>2</v>
      </c>
      <c r="AA18" s="8">
        <v>5</v>
      </c>
      <c r="AB18" s="9"/>
    </row>
    <row r="19" spans="4:28" ht="18" customHeight="1" x14ac:dyDescent="0.25">
      <c r="D19" s="9" t="s">
        <v>4</v>
      </c>
      <c r="E19">
        <f>IF(F19&gt;G19,1,0)</f>
        <v>0</v>
      </c>
      <c r="F19" s="19"/>
      <c r="G19" s="19"/>
      <c r="H19" s="19">
        <f>IF(G19&gt;F19,1,0)</f>
        <v>0</v>
      </c>
      <c r="I19" s="19">
        <f>IF(J19&gt;K19,1,0)</f>
        <v>0</v>
      </c>
      <c r="J19" s="19"/>
      <c r="K19" s="19"/>
      <c r="L19" s="19">
        <f>IF(K19&gt;J19,1,0)</f>
        <v>0</v>
      </c>
      <c r="M19" s="19">
        <f>IF(N19&gt;O19,1,0)</f>
        <v>0</v>
      </c>
      <c r="N19" s="19"/>
      <c r="O19" s="19"/>
      <c r="P19" s="19">
        <f>IF(O19&gt;N19,1,0)</f>
        <v>0</v>
      </c>
      <c r="Q19" s="19">
        <f>IF(R19&gt;S19,1,0)</f>
        <v>0</v>
      </c>
      <c r="R19" s="19"/>
      <c r="S19" s="19"/>
      <c r="T19" s="19">
        <f>IF(S19&gt;R19,1,0)</f>
        <v>0</v>
      </c>
      <c r="U19">
        <f>IF(V19&gt;W19,1,0)</f>
        <v>0</v>
      </c>
      <c r="V19" s="19"/>
      <c r="W19" s="19"/>
      <c r="X19" s="19">
        <f>IF(W19&gt;V19,1,0)</f>
        <v>0</v>
      </c>
      <c r="Y19" s="19">
        <f>IF(Z19&gt;AA19,1,0)</f>
        <v>0</v>
      </c>
      <c r="Z19" s="19"/>
      <c r="AA19" s="19"/>
      <c r="AB19" s="19">
        <f>IF(AA19&gt;Z19,1,0)</f>
        <v>0</v>
      </c>
    </row>
    <row r="20" spans="4:28" ht="18" customHeight="1" x14ac:dyDescent="0.25">
      <c r="D20" s="9" t="s">
        <v>5</v>
      </c>
      <c r="E20">
        <f>IF(F20&gt;G20,1,0)</f>
        <v>0</v>
      </c>
      <c r="F20" s="19"/>
      <c r="G20" s="19"/>
      <c r="H20" s="19">
        <f>IF(G20&gt;F20,1,0)</f>
        <v>0</v>
      </c>
      <c r="I20" s="19">
        <f>IF(J20&gt;K20,1,0)</f>
        <v>0</v>
      </c>
      <c r="J20" s="19"/>
      <c r="K20" s="19"/>
      <c r="L20" s="19">
        <f>IF(K20&gt;J20,1,0)</f>
        <v>0</v>
      </c>
      <c r="M20" s="19">
        <f>IF(N20&gt;O20,1,0)</f>
        <v>0</v>
      </c>
      <c r="N20" s="19"/>
      <c r="O20" s="19"/>
      <c r="P20" s="19">
        <f>IF(O20&gt;N20,1,0)</f>
        <v>0</v>
      </c>
      <c r="Q20" s="19">
        <f>IF(R20&gt;S20,1,0)</f>
        <v>0</v>
      </c>
      <c r="R20" s="19"/>
      <c r="S20" s="19"/>
      <c r="T20" s="19">
        <f>IF(S20&gt;R20,1,0)</f>
        <v>0</v>
      </c>
      <c r="U20">
        <f>IF(V20&gt;W20,1,0)</f>
        <v>0</v>
      </c>
      <c r="V20" s="19"/>
      <c r="W20" s="19"/>
      <c r="X20" s="19">
        <f>IF(W20&gt;V20,1,0)</f>
        <v>0</v>
      </c>
      <c r="Y20" s="19">
        <f>IF(Z20&gt;AA20,1,0)</f>
        <v>0</v>
      </c>
      <c r="Z20" s="19"/>
      <c r="AA20" s="19"/>
      <c r="AB20" s="19">
        <f>IF(AA20&gt;Z20,1,0)</f>
        <v>0</v>
      </c>
    </row>
    <row r="21" spans="4:28" ht="18" customHeight="1" x14ac:dyDescent="0.25">
      <c r="D21" s="9" t="s">
        <v>6</v>
      </c>
      <c r="E21">
        <f>IF(F21&gt;G21,1,0)</f>
        <v>0</v>
      </c>
      <c r="F21" s="19"/>
      <c r="G21" s="19"/>
      <c r="H21" s="19">
        <f>IF(G21&gt;F21,1,0)</f>
        <v>0</v>
      </c>
      <c r="I21" s="19">
        <f>IF(J21&gt;K21,1,0)</f>
        <v>0</v>
      </c>
      <c r="J21" s="19"/>
      <c r="K21" s="19"/>
      <c r="L21" s="19">
        <f>IF(K21&gt;J21,1,0)</f>
        <v>0</v>
      </c>
      <c r="M21" s="19">
        <f>IF(N21&gt;O21,1,0)</f>
        <v>0</v>
      </c>
      <c r="N21" s="19"/>
      <c r="O21" s="19"/>
      <c r="P21" s="19">
        <f>IF(O21&gt;N21,1,0)</f>
        <v>0</v>
      </c>
      <c r="Q21" s="19">
        <f>IF(R21&gt;S21,1,0)</f>
        <v>0</v>
      </c>
      <c r="R21" s="19"/>
      <c r="S21" s="19"/>
      <c r="T21" s="19">
        <f>IF(S21&gt;R21,1,0)</f>
        <v>0</v>
      </c>
      <c r="U21">
        <f>IF(V21&gt;W21,1,0)</f>
        <v>0</v>
      </c>
      <c r="V21" s="19"/>
      <c r="W21" s="19"/>
      <c r="X21" s="19">
        <f>IF(W21&gt;V21,1,0)</f>
        <v>0</v>
      </c>
      <c r="Y21" s="19">
        <f>IF(Z21&gt;AA21,1,0)</f>
        <v>0</v>
      </c>
      <c r="Z21" s="19"/>
      <c r="AA21" s="19"/>
      <c r="AB21" s="19">
        <f>IF(AA21&gt;Z21,1,0)</f>
        <v>0</v>
      </c>
    </row>
    <row r="22" spans="4:28" ht="18" hidden="1" customHeight="1" x14ac:dyDescent="0.25">
      <c r="D22" s="9" t="s">
        <v>7</v>
      </c>
      <c r="E22">
        <f>IF(F22&gt;G22,1,0)</f>
        <v>0</v>
      </c>
      <c r="F22" s="19"/>
      <c r="G22" s="19"/>
      <c r="H22" s="19">
        <f>IF(G22&gt;F22,1,0)</f>
        <v>0</v>
      </c>
      <c r="I22" s="19">
        <f>IF(J22&gt;K22,1,0)</f>
        <v>0</v>
      </c>
      <c r="J22" s="19"/>
      <c r="K22" s="19"/>
      <c r="L22" s="19">
        <f>IF(K22&gt;J22,1,0)</f>
        <v>0</v>
      </c>
      <c r="M22" s="19">
        <f>IF(N22&gt;O22,1,0)</f>
        <v>0</v>
      </c>
      <c r="N22" s="19"/>
      <c r="O22" s="19"/>
      <c r="P22" s="19">
        <f>IF(O22&gt;N22,1,0)</f>
        <v>0</v>
      </c>
      <c r="Q22" s="19">
        <f>IF(R22&gt;S22,1,0)</f>
        <v>0</v>
      </c>
      <c r="R22" s="19"/>
      <c r="S22" s="19"/>
      <c r="T22" s="19">
        <f>IF(S22&gt;R22,1,0)</f>
        <v>0</v>
      </c>
      <c r="U22">
        <f>IF(V22&gt;W22,1,0)</f>
        <v>0</v>
      </c>
      <c r="V22" s="19"/>
      <c r="W22" s="19"/>
      <c r="X22" s="19">
        <f>IF(W22&gt;V22,1,0)</f>
        <v>0</v>
      </c>
      <c r="Y22" s="19">
        <f>IF(Z22&gt;AA22,1,0)</f>
        <v>0</v>
      </c>
      <c r="Z22" s="19"/>
      <c r="AA22" s="19"/>
      <c r="AB22" s="19">
        <f>IF(AA22&gt;Z22,1,0)</f>
        <v>0</v>
      </c>
    </row>
    <row r="23" spans="4:28" ht="18" hidden="1" customHeight="1" x14ac:dyDescent="0.25">
      <c r="D23" s="9" t="s">
        <v>8</v>
      </c>
      <c r="E23">
        <f>IF(F23&gt;G23,1,0)</f>
        <v>0</v>
      </c>
      <c r="F23" s="19"/>
      <c r="G23" s="19"/>
      <c r="H23" s="19">
        <f>IF(G23&gt;F23,1,0)</f>
        <v>0</v>
      </c>
      <c r="I23" s="19">
        <f>IF(J23&gt;K23,1,0)</f>
        <v>0</v>
      </c>
      <c r="J23" s="19"/>
      <c r="K23" s="19"/>
      <c r="L23" s="19">
        <f>IF(K23&gt;J23,1,0)</f>
        <v>0</v>
      </c>
      <c r="M23" s="19">
        <f>IF(N23&gt;O23,1,0)</f>
        <v>0</v>
      </c>
      <c r="N23" s="19"/>
      <c r="O23" s="19"/>
      <c r="P23" s="19">
        <f>IF(O23&gt;N23,1,0)</f>
        <v>0</v>
      </c>
      <c r="Q23" s="19">
        <f>IF(R23&gt;S23,1,0)</f>
        <v>0</v>
      </c>
      <c r="R23" s="19"/>
      <c r="S23" s="19"/>
      <c r="T23" s="19">
        <f>IF(S23&gt;R23,1,0)</f>
        <v>0</v>
      </c>
      <c r="U23">
        <f>IF(V23&gt;W23,1,0)</f>
        <v>0</v>
      </c>
      <c r="V23" s="19"/>
      <c r="W23" s="19"/>
      <c r="X23" s="19">
        <f>IF(W23&gt;V23,1,0)</f>
        <v>0</v>
      </c>
      <c r="Y23" s="19">
        <f>IF(Z23&gt;AA23,1,0)</f>
        <v>0</v>
      </c>
      <c r="Z23" s="19"/>
      <c r="AA23" s="19"/>
      <c r="AB23" s="19">
        <f>IF(AA23&gt;Z23,1,0)</f>
        <v>0</v>
      </c>
    </row>
    <row r="24" spans="4:28" ht="18" customHeight="1" x14ac:dyDescent="0.25">
      <c r="D24" s="9" t="s">
        <v>9</v>
      </c>
      <c r="F24" s="19">
        <f>SUM(E19:E23)</f>
        <v>0</v>
      </c>
      <c r="G24" s="19">
        <f>SUM(H19:H23)</f>
        <v>0</v>
      </c>
      <c r="H24" s="19"/>
      <c r="I24" s="19"/>
      <c r="J24" s="19">
        <f>SUM(I19:I23)</f>
        <v>0</v>
      </c>
      <c r="K24" s="19">
        <f>SUM(L19:L23)</f>
        <v>0</v>
      </c>
      <c r="L24" s="19"/>
      <c r="M24" s="19"/>
      <c r="N24" s="19">
        <f>SUM(M19:M23)</f>
        <v>0</v>
      </c>
      <c r="O24" s="19">
        <f>SUM(P19:P23)</f>
        <v>0</v>
      </c>
      <c r="P24" s="19"/>
      <c r="Q24" s="19"/>
      <c r="R24" s="19">
        <f>SUM(Q19:Q23)</f>
        <v>0</v>
      </c>
      <c r="S24" s="19">
        <f>SUM(T19:T23)</f>
        <v>0</v>
      </c>
      <c r="T24" s="19"/>
      <c r="V24" s="19">
        <f>SUM(U19:U23)</f>
        <v>0</v>
      </c>
      <c r="W24" s="19">
        <f>SUM(X19:X23)</f>
        <v>0</v>
      </c>
      <c r="X24" s="19"/>
      <c r="Y24" s="19"/>
      <c r="Z24" s="19">
        <f>SUM(Y19:Y23)</f>
        <v>0</v>
      </c>
      <c r="AA24" s="19">
        <f>SUM(AB19:AB23)</f>
        <v>0</v>
      </c>
      <c r="AB24" s="19"/>
    </row>
    <row r="25" spans="4:28" ht="18" customHeight="1" x14ac:dyDescent="0.25">
      <c r="D25" s="68" t="s">
        <v>10</v>
      </c>
      <c r="E25">
        <f>IF(F24&gt;G24,1,0)</f>
        <v>0</v>
      </c>
      <c r="F25" s="19">
        <f>SUM(F19:F23)-SUM(G19:G23)</f>
        <v>0</v>
      </c>
      <c r="G25" s="19">
        <f>SUM(G19:G23)-SUM(F19:F23)</f>
        <v>0</v>
      </c>
      <c r="H25" s="19">
        <f>IF(G24&gt;F24,1,0)</f>
        <v>0</v>
      </c>
      <c r="I25" s="19">
        <f>IF(J24&gt;K24,1,0)</f>
        <v>0</v>
      </c>
      <c r="J25" s="19">
        <f>SUM(J19:J23)-SUM(K19:K23)</f>
        <v>0</v>
      </c>
      <c r="K25" s="19">
        <f>SUM(K19:K23)-SUM(J19:J23)</f>
        <v>0</v>
      </c>
      <c r="L25" s="19">
        <f>IF(K24&gt;J24,1,0)</f>
        <v>0</v>
      </c>
      <c r="M25" s="19">
        <f>IF(N24&gt;O24,1,0)</f>
        <v>0</v>
      </c>
      <c r="N25" s="19">
        <f>SUM(N19:N23)-SUM(O19:O23)</f>
        <v>0</v>
      </c>
      <c r="O25" s="19">
        <f>SUM(O19:O23)-SUM(N19:N23)</f>
        <v>0</v>
      </c>
      <c r="P25" s="19">
        <f>IF(O24&gt;N24,1,0)</f>
        <v>0</v>
      </c>
      <c r="Q25" s="19">
        <f>IF(R24&gt;S24,1,0)</f>
        <v>0</v>
      </c>
      <c r="R25" s="19">
        <f>SUM(R19:R23)-SUM(S19:S23)</f>
        <v>0</v>
      </c>
      <c r="S25" s="19">
        <f>SUM(S19:S23)-SUM(R19:R23)</f>
        <v>0</v>
      </c>
      <c r="T25" s="19">
        <f>IF(S24&gt;R24,1,0)</f>
        <v>0</v>
      </c>
      <c r="U25">
        <f>IF(V24&gt;W24,1,0)</f>
        <v>0</v>
      </c>
      <c r="V25" s="19">
        <f>SUM(V19:V23)-SUM(W19:W23)</f>
        <v>0</v>
      </c>
      <c r="W25" s="19">
        <f>SUM(W19:W23)-SUM(V19:V23)</f>
        <v>0</v>
      </c>
      <c r="X25" s="19">
        <f>IF(W24&gt;V24,1,0)</f>
        <v>0</v>
      </c>
      <c r="Y25" s="19">
        <f>IF(Z24&gt;AA24,1,0)</f>
        <v>0</v>
      </c>
      <c r="Z25" s="19">
        <f>SUM(Z19:Z23)-SUM(AA19:AA23)</f>
        <v>0</v>
      </c>
      <c r="AA25" s="19">
        <f>SUM(AA19:AA23)-SUM(Z19:Z23)</f>
        <v>0</v>
      </c>
      <c r="AB25" s="19">
        <f>IF(AA24&gt;Z24,1,0)</f>
        <v>0</v>
      </c>
    </row>
    <row r="26" spans="4:28" x14ac:dyDescent="0.25">
      <c r="F26" s="10" t="s">
        <v>186</v>
      </c>
      <c r="G26" s="12"/>
      <c r="H26" s="7"/>
      <c r="I26" s="7"/>
      <c r="J26" s="10" t="s">
        <v>187</v>
      </c>
      <c r="K26" s="12"/>
      <c r="L26" s="7"/>
      <c r="M26" s="7"/>
      <c r="N26" s="10" t="s">
        <v>89</v>
      </c>
      <c r="O26" s="12"/>
      <c r="P26" s="7"/>
      <c r="Q26" s="7"/>
      <c r="R26" s="10" t="s">
        <v>186</v>
      </c>
      <c r="S26" s="12"/>
      <c r="T26" s="7"/>
      <c r="V26" s="10" t="s">
        <v>88</v>
      </c>
      <c r="W26" s="12"/>
      <c r="X26" s="7"/>
      <c r="Y26" s="7"/>
      <c r="Z26" s="10" t="s">
        <v>208</v>
      </c>
      <c r="AA26" s="12"/>
      <c r="AB26" s="7"/>
    </row>
    <row r="28" spans="4:28" x14ac:dyDescent="0.25">
      <c r="F28" s="87" t="str">
        <f>Info!$B$13</f>
        <v>Court 2</v>
      </c>
      <c r="G28" s="87"/>
      <c r="J28" s="87" t="str">
        <f>Info!$B$13</f>
        <v>Court 2</v>
      </c>
      <c r="K28" s="87"/>
      <c r="R28" s="87" t="str">
        <f>Info!$B$13</f>
        <v>Court 2</v>
      </c>
      <c r="S28" s="87"/>
      <c r="V28" s="87" t="str">
        <f>Info!$B$13</f>
        <v>Court 2</v>
      </c>
      <c r="W28" s="87"/>
    </row>
    <row r="29" spans="4:28" x14ac:dyDescent="0.25">
      <c r="F29" s="5" t="s">
        <v>84</v>
      </c>
      <c r="G29" s="6"/>
      <c r="H29" s="7"/>
      <c r="I29" s="7"/>
      <c r="J29" s="5" t="s">
        <v>85</v>
      </c>
      <c r="K29" s="6"/>
      <c r="L29" s="7"/>
      <c r="Q29" s="7"/>
      <c r="R29" s="5" t="s">
        <v>86</v>
      </c>
      <c r="S29" s="6"/>
      <c r="T29" s="7"/>
      <c r="U29" s="7"/>
      <c r="V29" s="5" t="s">
        <v>87</v>
      </c>
      <c r="W29" s="6"/>
      <c r="X29" s="7"/>
    </row>
    <row r="30" spans="4:28" x14ac:dyDescent="0.25">
      <c r="F30" s="8">
        <v>3</v>
      </c>
      <c r="G30" s="8">
        <v>4</v>
      </c>
      <c r="H30" s="9"/>
      <c r="I30" s="9"/>
      <c r="J30" s="8">
        <v>2</v>
      </c>
      <c r="K30" s="8">
        <v>3</v>
      </c>
      <c r="L30" s="9"/>
      <c r="Q30" s="9"/>
      <c r="R30" s="8">
        <v>2</v>
      </c>
      <c r="S30" s="8">
        <v>4</v>
      </c>
      <c r="T30" s="9"/>
      <c r="U30" s="9"/>
      <c r="V30" s="8">
        <v>1</v>
      </c>
      <c r="W30" s="8">
        <v>4</v>
      </c>
      <c r="X30" s="9"/>
    </row>
    <row r="31" spans="4:28" x14ac:dyDescent="0.25">
      <c r="D31" s="9" t="s">
        <v>4</v>
      </c>
      <c r="E31">
        <f>IF(F31&gt;G31,1,0)</f>
        <v>0</v>
      </c>
      <c r="F31" s="19"/>
      <c r="G31" s="19"/>
      <c r="H31" s="19">
        <f>IF(G31&gt;F31,1,0)</f>
        <v>0</v>
      </c>
      <c r="I31" s="19">
        <f>IF(J31&gt;K31,1,0)</f>
        <v>0</v>
      </c>
      <c r="J31" s="19"/>
      <c r="K31" s="19"/>
      <c r="L31" s="19">
        <f>IF(K31&gt;J31,1,0)</f>
        <v>0</v>
      </c>
      <c r="Q31" s="19">
        <f>IF(R31&gt;S31,1,0)</f>
        <v>0</v>
      </c>
      <c r="R31" s="19"/>
      <c r="S31" s="19"/>
      <c r="T31" s="19">
        <f>IF(S31&gt;R31,1,0)</f>
        <v>0</v>
      </c>
      <c r="U31" s="19">
        <f>IF(V31&gt;W31,1,0)</f>
        <v>0</v>
      </c>
      <c r="V31" s="19"/>
      <c r="W31" s="19"/>
      <c r="X31" s="19">
        <f>IF(W31&gt;V31,1,0)</f>
        <v>0</v>
      </c>
    </row>
    <row r="32" spans="4:28" x14ac:dyDescent="0.25">
      <c r="D32" s="9" t="s">
        <v>5</v>
      </c>
      <c r="E32">
        <f>IF(F32&gt;G32,1,0)</f>
        <v>0</v>
      </c>
      <c r="F32" s="19"/>
      <c r="G32" s="19"/>
      <c r="H32" s="19">
        <f>IF(G32&gt;F32,1,0)</f>
        <v>0</v>
      </c>
      <c r="I32" s="19">
        <f>IF(J32&gt;K32,1,0)</f>
        <v>0</v>
      </c>
      <c r="J32" s="19"/>
      <c r="K32" s="19"/>
      <c r="L32" s="19">
        <f>IF(K32&gt;J32,1,0)</f>
        <v>0</v>
      </c>
      <c r="Q32" s="19">
        <f>IF(R32&gt;S32,1,0)</f>
        <v>0</v>
      </c>
      <c r="R32" s="19"/>
      <c r="S32" s="19"/>
      <c r="T32" s="19">
        <f>IF(S32&gt;R32,1,0)</f>
        <v>0</v>
      </c>
      <c r="U32" s="19">
        <f>IF(V32&gt;W32,1,0)</f>
        <v>0</v>
      </c>
      <c r="V32" s="19"/>
      <c r="W32" s="19"/>
      <c r="X32" s="19">
        <f>IF(W32&gt;V32,1,0)</f>
        <v>0</v>
      </c>
    </row>
    <row r="33" spans="4:28" x14ac:dyDescent="0.25">
      <c r="D33" s="9" t="s">
        <v>6</v>
      </c>
      <c r="E33">
        <f>IF(F33&gt;G33,1,0)</f>
        <v>0</v>
      </c>
      <c r="F33" s="19"/>
      <c r="G33" s="19"/>
      <c r="H33" s="19">
        <f>IF(G33&gt;F33,1,0)</f>
        <v>0</v>
      </c>
      <c r="I33" s="19">
        <f>IF(J33&gt;K33,1,0)</f>
        <v>0</v>
      </c>
      <c r="J33" s="19"/>
      <c r="K33" s="19"/>
      <c r="L33" s="19">
        <f>IF(K33&gt;J33,1,0)</f>
        <v>0</v>
      </c>
      <c r="Q33" s="19">
        <f>IF(R33&gt;S33,1,0)</f>
        <v>0</v>
      </c>
      <c r="R33" s="19"/>
      <c r="S33" s="19"/>
      <c r="T33" s="19">
        <f>IF(S33&gt;R33,1,0)</f>
        <v>0</v>
      </c>
      <c r="U33" s="19">
        <f>IF(V33&gt;W33,1,0)</f>
        <v>0</v>
      </c>
      <c r="V33" s="19"/>
      <c r="W33" s="19"/>
      <c r="X33" s="19">
        <f>IF(W33&gt;V33,1,0)</f>
        <v>0</v>
      </c>
    </row>
    <row r="34" spans="4:28" hidden="1" x14ac:dyDescent="0.25">
      <c r="D34" s="9" t="s">
        <v>7</v>
      </c>
      <c r="E34">
        <f>IF(F34&gt;G34,1,0)</f>
        <v>0</v>
      </c>
      <c r="F34" s="19"/>
      <c r="G34" s="19"/>
      <c r="H34" s="19">
        <f>IF(G34&gt;F34,1,0)</f>
        <v>0</v>
      </c>
      <c r="I34" s="19">
        <f>IF(J34&gt;K34,1,0)</f>
        <v>0</v>
      </c>
      <c r="J34" s="19"/>
      <c r="K34" s="19"/>
      <c r="L34" s="19">
        <f>IF(K34&gt;J34,1,0)</f>
        <v>0</v>
      </c>
      <c r="Q34" s="19">
        <f>IF(R34&gt;S34,1,0)</f>
        <v>0</v>
      </c>
      <c r="R34" s="19"/>
      <c r="S34" s="19"/>
      <c r="T34" s="19">
        <f>IF(S34&gt;R34,1,0)</f>
        <v>0</v>
      </c>
      <c r="U34" s="19">
        <f>IF(V34&gt;W34,1,0)</f>
        <v>0</v>
      </c>
      <c r="V34" s="19"/>
      <c r="W34" s="19"/>
      <c r="X34" s="19">
        <f>IF(W34&gt;V34,1,0)</f>
        <v>0</v>
      </c>
    </row>
    <row r="35" spans="4:28" hidden="1" x14ac:dyDescent="0.25">
      <c r="D35" s="9" t="s">
        <v>8</v>
      </c>
      <c r="E35">
        <f>IF(F35&gt;G35,1,0)</f>
        <v>0</v>
      </c>
      <c r="F35" s="19"/>
      <c r="G35" s="19"/>
      <c r="H35" s="19">
        <f>IF(G35&gt;F35,1,0)</f>
        <v>0</v>
      </c>
      <c r="I35" s="19">
        <f>IF(J35&gt;K35,1,0)</f>
        <v>0</v>
      </c>
      <c r="J35" s="19"/>
      <c r="K35" s="19"/>
      <c r="L35" s="19">
        <f>IF(K35&gt;J35,1,0)</f>
        <v>0</v>
      </c>
      <c r="Q35" s="19">
        <f>IF(R35&gt;S35,1,0)</f>
        <v>0</v>
      </c>
      <c r="R35" s="19"/>
      <c r="S35" s="19"/>
      <c r="T35" s="19">
        <f>IF(S35&gt;R35,1,0)</f>
        <v>0</v>
      </c>
      <c r="U35" s="19">
        <f>IF(V35&gt;W35,1,0)</f>
        <v>0</v>
      </c>
      <c r="V35" s="19"/>
      <c r="W35" s="19"/>
      <c r="X35" s="19">
        <f>IF(W35&gt;V35,1,0)</f>
        <v>0</v>
      </c>
    </row>
    <row r="36" spans="4:28" x14ac:dyDescent="0.25">
      <c r="D36" s="9" t="s">
        <v>9</v>
      </c>
      <c r="F36" s="19">
        <f>SUM(E31:E35)</f>
        <v>0</v>
      </c>
      <c r="G36" s="19">
        <f>SUM(H31:H35)</f>
        <v>0</v>
      </c>
      <c r="H36" s="19"/>
      <c r="I36" s="19"/>
      <c r="J36" s="19">
        <f>SUM(I31:I35)</f>
        <v>0</v>
      </c>
      <c r="K36" s="19">
        <f>SUM(L31:L35)</f>
        <v>0</v>
      </c>
      <c r="L36" s="19"/>
      <c r="Q36" s="19"/>
      <c r="R36" s="19">
        <f>SUM(Q31:Q35)</f>
        <v>0</v>
      </c>
      <c r="S36" s="19">
        <f>SUM(T31:T35)</f>
        <v>0</v>
      </c>
      <c r="T36" s="19"/>
      <c r="U36" s="19"/>
      <c r="V36" s="19">
        <f>SUM(U31:U35)</f>
        <v>0</v>
      </c>
      <c r="W36" s="19">
        <f>SUM(X31:X35)</f>
        <v>0</v>
      </c>
      <c r="X36" s="19"/>
    </row>
    <row r="37" spans="4:28" x14ac:dyDescent="0.25">
      <c r="D37" s="68" t="s">
        <v>10</v>
      </c>
      <c r="E37">
        <f>IF(F36&gt;G36,1,0)</f>
        <v>0</v>
      </c>
      <c r="F37" s="19">
        <f>SUM(F31:F35)-SUM(G31:G35)</f>
        <v>0</v>
      </c>
      <c r="G37" s="19">
        <f>SUM(G31:G35)-SUM(F31:F35)</f>
        <v>0</v>
      </c>
      <c r="H37" s="19">
        <f>IF(G36&gt;F36,1,0)</f>
        <v>0</v>
      </c>
      <c r="I37" s="19">
        <f>IF(J36&gt;K36,1,0)</f>
        <v>0</v>
      </c>
      <c r="J37" s="19">
        <f>SUM(J31:J35)-SUM(K31:K35)</f>
        <v>0</v>
      </c>
      <c r="K37" s="19">
        <f>SUM(K31:K35)-SUM(J31:J35)</f>
        <v>0</v>
      </c>
      <c r="L37" s="19" t="s">
        <v>188</v>
      </c>
      <c r="Q37" s="19">
        <f>IF(R36&gt;S36,1,0)</f>
        <v>0</v>
      </c>
      <c r="R37" s="19">
        <f>SUM(R31:R35)-SUM(S31:S35)</f>
        <v>0</v>
      </c>
      <c r="S37" s="19">
        <f>SUM(S31:S35)-SUM(R31:R35)</f>
        <v>0</v>
      </c>
      <c r="T37" s="19">
        <f>IF(S36&gt;R36,1,0)</f>
        <v>0</v>
      </c>
      <c r="U37" s="19">
        <f>IF(V36&gt;W36,1,0)</f>
        <v>0</v>
      </c>
      <c r="V37" s="19">
        <f>SUM(V31:V35)-SUM(W31:W35)</f>
        <v>0</v>
      </c>
      <c r="W37" s="19">
        <f>SUM(W31:W35)-SUM(V31:V35)</f>
        <v>0</v>
      </c>
      <c r="X37" s="19">
        <f>IF(W36&gt;V36,1,0)</f>
        <v>0</v>
      </c>
    </row>
    <row r="38" spans="4:28" x14ac:dyDescent="0.25">
      <c r="F38" s="10" t="s">
        <v>186</v>
      </c>
      <c r="G38" s="12"/>
      <c r="H38" s="7"/>
      <c r="I38" s="7"/>
      <c r="J38" s="10" t="s">
        <v>187</v>
      </c>
      <c r="K38" s="12"/>
      <c r="L38" s="7"/>
      <c r="Q38" s="7"/>
      <c r="R38" s="10" t="s">
        <v>186</v>
      </c>
      <c r="S38" s="12"/>
      <c r="T38" s="7"/>
      <c r="U38" s="7"/>
      <c r="V38" s="10" t="s">
        <v>88</v>
      </c>
      <c r="W38" s="12"/>
      <c r="X38" s="7"/>
    </row>
    <row r="41" spans="4:28" x14ac:dyDescent="0.25">
      <c r="O41" s="23" t="s">
        <v>201</v>
      </c>
      <c r="AB41" t="str">
        <f>Info!$B$12</f>
        <v>Court 1</v>
      </c>
    </row>
    <row r="42" spans="4:28" x14ac:dyDescent="0.25">
      <c r="O42" s="23" t="s">
        <v>202</v>
      </c>
      <c r="AB42" t="str">
        <f>Info!$B$13</f>
        <v>Court 2</v>
      </c>
    </row>
    <row r="43" spans="4:28" x14ac:dyDescent="0.25">
      <c r="O43" s="23" t="s">
        <v>203</v>
      </c>
      <c r="AB43" t="str">
        <f>Info!$B$13</f>
        <v>Court 2</v>
      </c>
    </row>
    <row r="44" spans="4:28" x14ac:dyDescent="0.25">
      <c r="O44" s="23" t="s">
        <v>205</v>
      </c>
      <c r="AA44" t="str">
        <f>Info!$B$12</f>
        <v>Court 1</v>
      </c>
    </row>
    <row r="45" spans="4:28" x14ac:dyDescent="0.25">
      <c r="O45" s="23" t="s">
        <v>204</v>
      </c>
      <c r="AA45" t="str">
        <f>Info!$B$12</f>
        <v>Court 1</v>
      </c>
    </row>
    <row r="46" spans="4:28" hidden="1" x14ac:dyDescent="0.25"/>
    <row r="47" spans="4:28" hidden="1" x14ac:dyDescent="0.25"/>
  </sheetData>
  <mergeCells count="10">
    <mergeCell ref="Z16:AA16"/>
    <mergeCell ref="F16:G16"/>
    <mergeCell ref="J16:K16"/>
    <mergeCell ref="N16:O16"/>
    <mergeCell ref="R16:S16"/>
    <mergeCell ref="F28:G28"/>
    <mergeCell ref="J28:K28"/>
    <mergeCell ref="R28:S28"/>
    <mergeCell ref="V28:W28"/>
    <mergeCell ref="V16:W16"/>
  </mergeCells>
  <pageMargins left="0.75" right="0.75" top="1" bottom="1" header="0.5" footer="0.5"/>
  <pageSetup scale="6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F13"/>
  <sheetViews>
    <sheetView zoomScaleNormal="100" workbookViewId="0">
      <selection activeCell="E23" sqref="E23"/>
    </sheetView>
  </sheetViews>
  <sheetFormatPr defaultColWidth="11.453125" defaultRowHeight="12.5" x14ac:dyDescent="0.25"/>
  <cols>
    <col min="1" max="1" width="11.453125" customWidth="1"/>
    <col min="2" max="2" width="30.453125" customWidth="1"/>
    <col min="3" max="3" width="21.453125" customWidth="1"/>
    <col min="4" max="5" width="23.26953125" customWidth="1"/>
    <col min="6" max="6" width="28.7265625" customWidth="1"/>
  </cols>
  <sheetData>
    <row r="4" spans="1:6" x14ac:dyDescent="0.25">
      <c r="A4" s="18"/>
      <c r="B4" s="18" t="s">
        <v>54</v>
      </c>
      <c r="C4" s="18" t="s">
        <v>55</v>
      </c>
      <c r="D4" s="18" t="s">
        <v>56</v>
      </c>
      <c r="E4" s="18" t="s">
        <v>57</v>
      </c>
      <c r="F4" s="18" t="s">
        <v>189</v>
      </c>
    </row>
    <row r="5" spans="1:6" ht="18" hidden="1" customHeight="1" x14ac:dyDescent="0.25">
      <c r="A5" s="18" t="s">
        <v>61</v>
      </c>
      <c r="B5" s="18" t="e">
        <f>IF(#REF!=1,#REF!,IF(#REF!=1,#REF!,IF(#REF!=1,#REF!,IF(#REF!=1,#REF!," "))))</f>
        <v>#REF!</v>
      </c>
      <c r="C5" s="18" t="e">
        <f>IF(#REF!=2,#REF!,IF(#REF!=2,#REF!,IF(#REF!=2,#REF!,IF(#REF!=2,#REF!," "))))</f>
        <v>#REF!</v>
      </c>
      <c r="D5" s="18" t="e">
        <f>IF(#REF!=3,#REF!,IF(#REF!=3,#REF!,IF(#REF!=3,#REF!,IF(#REF!=3,#REF!," "))))</f>
        <v>#REF!</v>
      </c>
      <c r="E5" s="18" t="e">
        <f>IF(#REF!=4,#REF!,IF(#REF!=4,#REF!,IF(#REF!=4,#REF!,IF(#REF!=4,#REF!," "))))</f>
        <v>#REF!</v>
      </c>
      <c r="F5" s="18"/>
    </row>
    <row r="6" spans="1:6" ht="18" hidden="1" customHeight="1" x14ac:dyDescent="0.25">
      <c r="A6" s="18" t="s">
        <v>62</v>
      </c>
      <c r="B6" s="18" t="e">
        <f>IF(#REF!=1,#REF!,IF(#REF!=1,#REF!,IF(#REF!=1,#REF!,IF(#REF!=1,#REF!," "))))</f>
        <v>#REF!</v>
      </c>
      <c r="C6" s="18" t="e">
        <f>IF(#REF!=2,#REF!,IF(#REF!=2,#REF!,IF(#REF!=2,#REF!,IF(#REF!=2,#REF!," "))))</f>
        <v>#REF!</v>
      </c>
      <c r="D6" s="18" t="e">
        <f>IF(#REF!=3,#REF!,IF(#REF!=3,#REF!,IF(#REF!=3,#REF!,IF(#REF!=3,#REF!," "))))</f>
        <v>#REF!</v>
      </c>
      <c r="E6" s="18" t="e">
        <f>IF(#REF!=4,#REF!,IF(#REF!=4,#REF!,IF(#REF!=4,#REF!,IF(#REF!=4,#REF!," "))))</f>
        <v>#REF!</v>
      </c>
      <c r="F6" s="18"/>
    </row>
    <row r="7" spans="1:6" ht="18" customHeight="1" x14ac:dyDescent="0.25">
      <c r="A7" s="75" t="s">
        <v>61</v>
      </c>
      <c r="B7" s="18" t="str">
        <f>IF(A!$R$9=1,A!$B$9,IF(A!$R$10=1,A!$B$10,IF(A!$R$11=1,A!$B$11,IF(A!$R$12=1,A!$B$12,IF(A!$R$13=1,A!$B$13," ")))))</f>
        <v xml:space="preserve"> </v>
      </c>
      <c r="C7" s="18" t="str">
        <f>IF(A!$R$9=2,A!$B$9,IF(A!$R$10=2,A!$B$10,IF(A!$R$11=2,A!$B$11,IF(A!$R$12=2,A!$B$12,IF(A!$R$13=2,A!$B$13," ")))))</f>
        <v xml:space="preserve"> </v>
      </c>
      <c r="D7" s="18" t="str">
        <f>IF(A!$R$9=3,A!$B$9,IF(A!$R$10=3,A!$B$10,IF(A!$R$11=3,A!$B$11,IF(A!$R$12=3,A!$B$12,IF(A!$R$13=3,A!$B$13," ")))))</f>
        <v xml:space="preserve"> </v>
      </c>
      <c r="E7" s="18" t="str">
        <f>IF(A!$R$9=4,A!$B$9,IF(A!$R$10=4,A!$B$10,IF(A!$R$11=4,A!$B$11,IF(A!$R$12=4,A!$B$12,IF(A!$R$13=4,A!$B$13," ")))))</f>
        <v xml:space="preserve"> </v>
      </c>
      <c r="F7" s="18" t="str">
        <f>IF(A!$R$9=5,A!$B$9,IF(A!$R$10=5,A!$B$10,IF(A!$R$11=5,A!$B$11,IF(A!$R$12=5,A!$B$12,IF(A!$R$13=5,A!$B$13," ")))))</f>
        <v xml:space="preserve"> </v>
      </c>
    </row>
    <row r="10" spans="1:6" hidden="1" x14ac:dyDescent="0.25">
      <c r="A10" s="18"/>
      <c r="B10" s="18" t="s">
        <v>81</v>
      </c>
      <c r="C10" s="18" t="s">
        <v>190</v>
      </c>
      <c r="D10" s="18" t="s">
        <v>52</v>
      </c>
      <c r="E10" s="18" t="s">
        <v>191</v>
      </c>
      <c r="F10" s="18" t="s">
        <v>192</v>
      </c>
    </row>
    <row r="11" spans="1:6" hidden="1" x14ac:dyDescent="0.25">
      <c r="A11" s="18" t="s">
        <v>61</v>
      </c>
      <c r="B11" s="18" t="e">
        <f>IF(#REF!=3,#REF!,IF(#REF!=3,#REF!,IF(#REF!=3,#REF!,IF(#REF!=3,#REF!," "))))</f>
        <v>#REF!</v>
      </c>
      <c r="C11" s="18" t="e">
        <f>IF(#REF!=3,#REF!,IF(#REF!=3,#REF!,IF(#REF!=3,#REF!,IF(#REF!=3,#REF!," "))))</f>
        <v>#REF!</v>
      </c>
      <c r="D11" s="18" t="e">
        <f>IF(#REF!=3,#REF!,IF(#REF!=3,#REF!,IF(#REF!=3,#REF!,IF(#REF!=3,#REF!," "))))</f>
        <v>#REF!</v>
      </c>
      <c r="E11" s="18" t="e">
        <f>IF(#REF!=3,#REF!,IF(#REF!=3,#REF!,IF(#REF!=3,#REF!,IF(#REF!=3,#REF!," "))))</f>
        <v>#REF!</v>
      </c>
      <c r="F11" s="18"/>
    </row>
    <row r="12" spans="1:6" hidden="1" x14ac:dyDescent="0.25">
      <c r="A12" s="18" t="s">
        <v>62</v>
      </c>
      <c r="B12" s="18" t="e">
        <f>IF(#REF!=3,#REF!,IF(#REF!=3,#REF!,IF(#REF!=3,#REF!,IF(#REF!=3,#REF!," "))))</f>
        <v>#REF!</v>
      </c>
      <c r="C12" s="18" t="e">
        <f>IF(#REF!=3,#REF!,IF(#REF!=3,#REF!,IF(#REF!=3,#REF!,IF(#REF!=3,#REF!," "))))</f>
        <v>#REF!</v>
      </c>
      <c r="D12" s="18" t="e">
        <f>IF(#REF!=3,#REF!,IF(#REF!=3,#REF!,IF(#REF!=3,#REF!,IF(#REF!=3,#REF!," "))))</f>
        <v>#REF!</v>
      </c>
      <c r="E12" s="18" t="e">
        <f>IF(#REF!=3,#REF!,IF(#REF!=3,#REF!,IF(#REF!=3,#REF!,IF(#REF!=3,#REF!," "))))</f>
        <v>#REF!</v>
      </c>
      <c r="F12" s="18"/>
    </row>
    <row r="13" spans="1:6" hidden="1" x14ac:dyDescent="0.25">
      <c r="A13" s="18" t="s">
        <v>53</v>
      </c>
      <c r="B13" s="18" t="str">
        <f>IF(A!$R$9=3,A!$B$9,IF(A!$R$10=3,A!$B$10,IF(A!$R$11=3,A!$B$11,IF(A!$R$12=3,A!$B$12," "))))</f>
        <v xml:space="preserve"> </v>
      </c>
      <c r="C13" s="18" t="str">
        <f>IF(A!$R$9=3,A!$F$9,IF(A!$R$10=3,A!$F$10,IF(A!$R$11=3,A!$F$11,IF(A!$R$12=3,A!$F$12," "))))</f>
        <v xml:space="preserve"> </v>
      </c>
      <c r="D13" s="18" t="str">
        <f>IF(A!$R$9=3,A!$N$9,IF(A!$R$10=3,A!$N$10,IF(A!$R$11=3,A!$N$11,IF(A!$R$12=3,A!$N$12," "))))</f>
        <v xml:space="preserve"> </v>
      </c>
      <c r="E13" s="18" t="str">
        <f>IF(A!$R$9=3,A!$O$9,IF(A!$R$10=3,A!$O$10,IF(A!$R$11=3,A!$O$11,IF(A!$R$12=3,A!$O$12," "))))</f>
        <v xml:space="preserve"> </v>
      </c>
      <c r="F13" s="18"/>
    </row>
  </sheetData>
  <phoneticPr fontId="0" type="noConversion"/>
  <printOptions gridLines="1"/>
  <pageMargins left="0.75" right="0.56944444444444398" top="1" bottom="1" header="0.5" footer="0.5"/>
  <pageSetup orientation="landscape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1"/>
  </sheetPr>
  <dimension ref="A1:L205"/>
  <sheetViews>
    <sheetView workbookViewId="0">
      <selection activeCell="N20" sqref="N20"/>
    </sheetView>
  </sheetViews>
  <sheetFormatPr defaultRowHeight="12.5" x14ac:dyDescent="0.25"/>
  <cols>
    <col min="1" max="1" width="8.26953125" customWidth="1"/>
    <col min="2" max="2" width="10.453125" customWidth="1"/>
    <col min="3" max="3" width="6" customWidth="1"/>
    <col min="4" max="4" width="8.1796875" customWidth="1"/>
    <col min="5" max="5" width="7.7265625" customWidth="1"/>
    <col min="6" max="6" width="6.81640625" customWidth="1"/>
    <col min="7" max="8" width="9.453125" customWidth="1"/>
    <col min="9" max="9" width="8.453125" customWidth="1"/>
    <col min="10" max="10" width="8.26953125" customWidth="1"/>
    <col min="11" max="11" width="8.1796875" customWidth="1"/>
    <col min="12" max="12" width="24.453125" customWidth="1"/>
  </cols>
  <sheetData>
    <row r="1" spans="1:12" ht="13" x14ac:dyDescent="0.3">
      <c r="A1" s="33"/>
      <c r="B1" s="33" t="s">
        <v>124</v>
      </c>
      <c r="C1" s="33"/>
      <c r="D1" s="33"/>
      <c r="E1" s="37" t="str">
        <f>Info!$C$12</f>
        <v>Change these court numbers to match the ones you are using for playoffs.</v>
      </c>
      <c r="G1" s="33"/>
      <c r="H1" s="33"/>
      <c r="I1" s="33"/>
      <c r="J1" s="33"/>
      <c r="K1" s="33"/>
      <c r="L1" s="33"/>
    </row>
    <row r="2" spans="1:12" ht="13.5" thickBot="1" x14ac:dyDescent="0.35">
      <c r="A2" s="33" t="s">
        <v>125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7" t="s">
        <v>128</v>
      </c>
    </row>
    <row r="3" spans="1:12" ht="14" thickTop="1" thickBot="1" x14ac:dyDescent="0.35">
      <c r="A3" s="51">
        <v>1</v>
      </c>
      <c r="B3" s="41" t="s">
        <v>70</v>
      </c>
      <c r="C3" s="42" t="e">
        <f>Info!#REF!</f>
        <v>#REF!</v>
      </c>
      <c r="D3" s="43" t="s">
        <v>126</v>
      </c>
      <c r="E3" s="77">
        <v>1</v>
      </c>
      <c r="F3" s="85"/>
      <c r="G3" s="86"/>
      <c r="H3" s="42" t="s">
        <v>127</v>
      </c>
      <c r="I3" s="77">
        <v>3</v>
      </c>
      <c r="J3" s="78"/>
      <c r="K3" s="79"/>
      <c r="L3" s="44">
        <v>2</v>
      </c>
    </row>
    <row r="4" spans="1:12" ht="13.5" thickBot="1" x14ac:dyDescent="0.35">
      <c r="A4" s="45">
        <v>0.6875</v>
      </c>
      <c r="B4" s="46" t="s">
        <v>130</v>
      </c>
      <c r="C4" s="47">
        <v>1</v>
      </c>
      <c r="D4" s="48"/>
      <c r="E4" s="80" t="e">
        <f>Info2!$B$5</f>
        <v>#REF!</v>
      </c>
      <c r="F4" s="83"/>
      <c r="G4" s="84"/>
      <c r="H4" s="47" t="s">
        <v>127</v>
      </c>
      <c r="I4" s="80" t="e">
        <f>Info2!#REF!</f>
        <v>#REF!</v>
      </c>
      <c r="J4" s="81"/>
      <c r="K4" s="82"/>
      <c r="L4" s="49" t="e">
        <f>Info2!#REF!</f>
        <v>#REF!</v>
      </c>
    </row>
    <row r="5" spans="1:12" ht="14" thickTop="1" thickBot="1" x14ac:dyDescent="0.35">
      <c r="A5" s="38"/>
      <c r="B5" s="34"/>
      <c r="C5" s="37"/>
      <c r="D5" s="50" t="s">
        <v>131</v>
      </c>
      <c r="E5" s="50"/>
      <c r="F5" s="50"/>
      <c r="G5" s="50"/>
      <c r="H5" s="50" t="s">
        <v>131</v>
      </c>
      <c r="I5" s="50"/>
      <c r="J5" s="50"/>
      <c r="K5" s="50"/>
      <c r="L5" s="37"/>
    </row>
    <row r="6" spans="1:12" ht="14" thickTop="1" thickBot="1" x14ac:dyDescent="0.35">
      <c r="A6" s="33"/>
      <c r="B6" s="34"/>
      <c r="C6" s="37"/>
      <c r="D6" s="33"/>
      <c r="E6" s="37"/>
      <c r="F6" s="37"/>
      <c r="G6" s="37"/>
      <c r="H6" s="37"/>
      <c r="I6" s="37"/>
      <c r="J6" s="37"/>
      <c r="K6" s="37"/>
      <c r="L6" s="37"/>
    </row>
    <row r="7" spans="1:12" ht="14" thickTop="1" thickBot="1" x14ac:dyDescent="0.35">
      <c r="A7" s="51">
        <v>2</v>
      </c>
      <c r="B7" s="41" t="s">
        <v>70</v>
      </c>
      <c r="C7" s="42" t="e">
        <f>Info!#REF!</f>
        <v>#REF!</v>
      </c>
      <c r="D7" s="43" t="s">
        <v>126</v>
      </c>
      <c r="E7" s="77">
        <v>2</v>
      </c>
      <c r="F7" s="85"/>
      <c r="G7" s="86"/>
      <c r="H7" s="42" t="s">
        <v>127</v>
      </c>
      <c r="I7" s="77">
        <v>4</v>
      </c>
      <c r="J7" s="78"/>
      <c r="K7" s="79"/>
      <c r="L7" s="44">
        <v>1</v>
      </c>
    </row>
    <row r="8" spans="1:12" ht="13.5" thickBot="1" x14ac:dyDescent="0.35">
      <c r="A8" s="45">
        <v>0.72916666666666663</v>
      </c>
      <c r="B8" s="46" t="s">
        <v>130</v>
      </c>
      <c r="C8" s="47">
        <v>2</v>
      </c>
      <c r="D8" s="48"/>
      <c r="E8" s="80" t="e">
        <f>Info2!#REF!</f>
        <v>#REF!</v>
      </c>
      <c r="F8" s="83" t="e">
        <f>Info2!#REF!</f>
        <v>#REF!</v>
      </c>
      <c r="G8" s="84" t="e">
        <f>Info2!#REF!</f>
        <v>#REF!</v>
      </c>
      <c r="H8" s="47" t="s">
        <v>127</v>
      </c>
      <c r="I8" s="80" t="e">
        <f>Info2!$C$6</f>
        <v>#REF!</v>
      </c>
      <c r="J8" s="81"/>
      <c r="K8" s="82"/>
      <c r="L8" s="49" t="e">
        <f>Info2!$B$5</f>
        <v>#REF!</v>
      </c>
    </row>
    <row r="9" spans="1:12" ht="14" thickTop="1" thickBot="1" x14ac:dyDescent="0.35">
      <c r="A9" s="38"/>
      <c r="B9" s="34"/>
      <c r="C9" s="37"/>
      <c r="D9" s="50" t="s">
        <v>131</v>
      </c>
      <c r="E9" s="50"/>
      <c r="F9" s="50"/>
      <c r="G9" s="50"/>
      <c r="H9" s="50" t="s">
        <v>131</v>
      </c>
      <c r="I9" s="50"/>
      <c r="J9" s="50"/>
      <c r="K9" s="50"/>
      <c r="L9" s="37"/>
    </row>
    <row r="10" spans="1:12" ht="14" thickTop="1" thickBot="1" x14ac:dyDescent="0.35">
      <c r="A10" s="33"/>
      <c r="B10" s="34"/>
      <c r="C10" s="37"/>
      <c r="D10" s="33"/>
      <c r="E10" s="37"/>
      <c r="F10" s="37"/>
      <c r="G10" s="37"/>
      <c r="H10" s="37"/>
      <c r="I10" s="37"/>
      <c r="J10" s="37"/>
      <c r="K10" s="37"/>
      <c r="L10" s="37"/>
    </row>
    <row r="11" spans="1:12" ht="14" thickTop="1" thickBot="1" x14ac:dyDescent="0.35">
      <c r="A11" s="51">
        <v>3</v>
      </c>
      <c r="B11" s="41" t="s">
        <v>70</v>
      </c>
      <c r="C11" s="42" t="e">
        <f>Info!#REF!</f>
        <v>#REF!</v>
      </c>
      <c r="D11" s="43" t="s">
        <v>126</v>
      </c>
      <c r="E11" s="77">
        <v>1</v>
      </c>
      <c r="F11" s="85"/>
      <c r="G11" s="86"/>
      <c r="H11" s="42" t="s">
        <v>127</v>
      </c>
      <c r="I11" s="77">
        <v>4</v>
      </c>
      <c r="J11" s="78"/>
      <c r="K11" s="79"/>
      <c r="L11" s="44">
        <v>3</v>
      </c>
    </row>
    <row r="12" spans="1:12" ht="13.5" thickBot="1" x14ac:dyDescent="0.35">
      <c r="A12" s="52" t="s">
        <v>129</v>
      </c>
      <c r="B12" s="46" t="s">
        <v>130</v>
      </c>
      <c r="C12" s="47">
        <v>3</v>
      </c>
      <c r="D12" s="48"/>
      <c r="E12" s="80" t="e">
        <f>Info2!$B$5</f>
        <v>#REF!</v>
      </c>
      <c r="F12" s="83"/>
      <c r="G12" s="84"/>
      <c r="H12" s="47" t="s">
        <v>127</v>
      </c>
      <c r="I12" s="80" t="e">
        <f>Info2!$C$6</f>
        <v>#REF!</v>
      </c>
      <c r="J12" s="81"/>
      <c r="K12" s="82"/>
      <c r="L12" s="49" t="e">
        <f>Info2!#REF!</f>
        <v>#REF!</v>
      </c>
    </row>
    <row r="13" spans="1:12" ht="14" thickTop="1" thickBot="1" x14ac:dyDescent="0.35">
      <c r="A13" s="39"/>
      <c r="B13" s="34"/>
      <c r="C13" s="37"/>
      <c r="D13" s="50" t="s">
        <v>131</v>
      </c>
      <c r="E13" s="50"/>
      <c r="F13" s="50"/>
      <c r="G13" s="50"/>
      <c r="H13" s="50" t="s">
        <v>131</v>
      </c>
      <c r="I13" s="50"/>
      <c r="J13" s="50"/>
      <c r="K13" s="50"/>
      <c r="L13" s="37"/>
    </row>
    <row r="14" spans="1:12" ht="14" thickTop="1" thickBot="1" x14ac:dyDescent="0.35">
      <c r="A14" s="33"/>
      <c r="B14" s="34"/>
      <c r="C14" s="37"/>
      <c r="D14" s="33"/>
      <c r="E14" s="37"/>
      <c r="F14" s="37"/>
      <c r="G14" s="37"/>
      <c r="H14" s="37"/>
      <c r="I14" s="37"/>
      <c r="J14" s="37"/>
      <c r="K14" s="37"/>
      <c r="L14" s="37"/>
    </row>
    <row r="15" spans="1:12" ht="14" thickTop="1" thickBot="1" x14ac:dyDescent="0.35">
      <c r="A15" s="51">
        <v>4</v>
      </c>
      <c r="B15" s="41" t="s">
        <v>70</v>
      </c>
      <c r="C15" s="42" t="e">
        <f>Info!#REF!</f>
        <v>#REF!</v>
      </c>
      <c r="D15" s="43" t="s">
        <v>126</v>
      </c>
      <c r="E15" s="77">
        <v>1</v>
      </c>
      <c r="F15" s="85"/>
      <c r="G15" s="86"/>
      <c r="H15" s="42" t="s">
        <v>127</v>
      </c>
      <c r="I15" s="77">
        <v>4</v>
      </c>
      <c r="J15" s="78"/>
      <c r="K15" s="79"/>
      <c r="L15" s="44">
        <v>3</v>
      </c>
    </row>
    <row r="16" spans="1:12" ht="13.5" thickBot="1" x14ac:dyDescent="0.35">
      <c r="A16" s="52" t="s">
        <v>129</v>
      </c>
      <c r="B16" s="46" t="s">
        <v>130</v>
      </c>
      <c r="C16" s="47">
        <v>3</v>
      </c>
      <c r="D16" s="48"/>
      <c r="E16" s="80" t="e">
        <f>Info2!$B$6</f>
        <v>#REF!</v>
      </c>
      <c r="F16" s="83"/>
      <c r="G16" s="84"/>
      <c r="H16" s="47" t="s">
        <v>127</v>
      </c>
      <c r="I16" s="80" t="e">
        <f>Info2!$C$5</f>
        <v>#REF!</v>
      </c>
      <c r="J16" s="81"/>
      <c r="K16" s="82"/>
      <c r="L16" s="49" t="e">
        <f>Info2!#REF!</f>
        <v>#REF!</v>
      </c>
    </row>
    <row r="17" spans="1:12" ht="14" thickTop="1" thickBot="1" x14ac:dyDescent="0.35">
      <c r="A17" s="55"/>
      <c r="B17" s="56"/>
      <c r="C17" s="57"/>
      <c r="D17" s="50" t="s">
        <v>131</v>
      </c>
      <c r="E17" s="50"/>
      <c r="F17" s="50"/>
      <c r="G17" s="50"/>
      <c r="H17" s="50" t="s">
        <v>131</v>
      </c>
      <c r="I17" s="50"/>
      <c r="J17" s="50"/>
      <c r="K17" s="50"/>
      <c r="L17" s="57"/>
    </row>
    <row r="18" spans="1:12" ht="14" thickTop="1" thickBot="1" x14ac:dyDescent="0.35">
      <c r="A18" s="55"/>
      <c r="B18" s="34"/>
      <c r="C18" s="37"/>
      <c r="D18" s="37"/>
      <c r="E18" s="37"/>
      <c r="F18" s="37"/>
      <c r="G18" s="37"/>
      <c r="H18" s="37"/>
      <c r="I18" s="37"/>
      <c r="J18" s="37"/>
      <c r="K18" s="37"/>
      <c r="L18" s="37"/>
    </row>
    <row r="19" spans="1:12" ht="14" thickTop="1" thickBot="1" x14ac:dyDescent="0.35">
      <c r="A19" s="54" t="s">
        <v>34</v>
      </c>
      <c r="B19" s="34"/>
      <c r="C19" s="37"/>
      <c r="D19" s="33"/>
      <c r="E19" s="37"/>
      <c r="F19" s="37"/>
      <c r="G19" s="37"/>
      <c r="H19" s="37"/>
      <c r="I19" s="37"/>
      <c r="J19" s="37"/>
      <c r="K19" s="37"/>
      <c r="L19" s="37"/>
    </row>
    <row r="20" spans="1:12" ht="14" thickTop="1" thickBot="1" x14ac:dyDescent="0.35">
      <c r="A20" s="51">
        <v>5</v>
      </c>
      <c r="B20" s="41" t="s">
        <v>70</v>
      </c>
      <c r="C20" s="42" t="e">
        <f>Info!#REF!</f>
        <v>#REF!</v>
      </c>
      <c r="D20" s="43" t="s">
        <v>126</v>
      </c>
      <c r="E20" s="77">
        <v>2</v>
      </c>
      <c r="F20" s="85"/>
      <c r="G20" s="86"/>
      <c r="H20" s="42" t="s">
        <v>127</v>
      </c>
      <c r="I20" s="77">
        <v>3</v>
      </c>
      <c r="J20" s="78"/>
      <c r="K20" s="79"/>
      <c r="L20" s="44">
        <v>1</v>
      </c>
    </row>
    <row r="21" spans="1:12" ht="13.5" thickBot="1" x14ac:dyDescent="0.35">
      <c r="A21" s="52">
        <v>0.33333333333333331</v>
      </c>
      <c r="B21" s="46" t="s">
        <v>130</v>
      </c>
      <c r="C21" s="47">
        <v>4</v>
      </c>
      <c r="D21" s="48"/>
      <c r="E21" s="80" t="e">
        <f>Info2!#REF!</f>
        <v>#REF!</v>
      </c>
      <c r="F21" s="83"/>
      <c r="G21" s="84"/>
      <c r="H21" s="47" t="s">
        <v>127</v>
      </c>
      <c r="I21" s="80" t="e">
        <f>Info2!#REF!</f>
        <v>#REF!</v>
      </c>
      <c r="J21" s="81" t="e">
        <f>Info2!#REF!</f>
        <v>#REF!</v>
      </c>
      <c r="K21" s="82" t="e">
        <f>Info2!#REF!</f>
        <v>#REF!</v>
      </c>
      <c r="L21" s="49" t="e">
        <f>Info2!$B$6</f>
        <v>#REF!</v>
      </c>
    </row>
    <row r="22" spans="1:12" ht="14" thickTop="1" thickBot="1" x14ac:dyDescent="0.35">
      <c r="A22" s="39"/>
      <c r="B22" s="34"/>
      <c r="C22" s="37"/>
      <c r="D22" s="50" t="s">
        <v>131</v>
      </c>
      <c r="E22" s="50"/>
      <c r="F22" s="50"/>
      <c r="G22" s="50"/>
      <c r="H22" s="50" t="s">
        <v>131</v>
      </c>
      <c r="I22" s="50"/>
      <c r="J22" s="50"/>
      <c r="K22" s="50"/>
      <c r="L22" s="37"/>
    </row>
    <row r="23" spans="1:12" ht="14" thickTop="1" thickBot="1" x14ac:dyDescent="0.35">
      <c r="A23" s="33"/>
      <c r="B23" s="34"/>
      <c r="C23" s="37"/>
      <c r="D23" s="33"/>
      <c r="E23" s="37"/>
      <c r="F23" s="37"/>
      <c r="G23" s="37"/>
      <c r="H23" s="37"/>
      <c r="I23" s="37"/>
      <c r="J23" s="37"/>
      <c r="K23" s="37"/>
      <c r="L23" s="37"/>
    </row>
    <row r="24" spans="1:12" ht="14" thickTop="1" thickBot="1" x14ac:dyDescent="0.35">
      <c r="A24" s="51">
        <v>6</v>
      </c>
      <c r="B24" s="41" t="s">
        <v>70</v>
      </c>
      <c r="C24" s="42" t="e">
        <f>Info!#REF!</f>
        <v>#REF!</v>
      </c>
      <c r="D24" s="43" t="s">
        <v>126</v>
      </c>
      <c r="E24" s="77">
        <v>3</v>
      </c>
      <c r="F24" s="85"/>
      <c r="G24" s="86"/>
      <c r="H24" s="42" t="s">
        <v>127</v>
      </c>
      <c r="I24" s="77">
        <v>4</v>
      </c>
      <c r="J24" s="78"/>
      <c r="K24" s="79"/>
      <c r="L24" s="44">
        <v>2</v>
      </c>
    </row>
    <row r="25" spans="1:12" ht="13.5" thickBot="1" x14ac:dyDescent="0.35">
      <c r="A25" s="52">
        <v>0.375</v>
      </c>
      <c r="B25" s="46" t="s">
        <v>130</v>
      </c>
      <c r="C25" s="47">
        <v>5</v>
      </c>
      <c r="D25" s="48"/>
      <c r="E25" s="80" t="e">
        <f>Info2!#REF!</f>
        <v>#REF!</v>
      </c>
      <c r="F25" s="83" t="e">
        <f>Info2!#REF!</f>
        <v>#REF!</v>
      </c>
      <c r="G25" s="84" t="e">
        <f>Info2!#REF!</f>
        <v>#REF!</v>
      </c>
      <c r="H25" s="47" t="s">
        <v>127</v>
      </c>
      <c r="I25" s="80" t="e">
        <f>Info2!$C$5</f>
        <v>#REF!</v>
      </c>
      <c r="J25" s="81"/>
      <c r="K25" s="82"/>
      <c r="L25" s="49" t="e">
        <f>Info2!#REF!</f>
        <v>#REF!</v>
      </c>
    </row>
    <row r="26" spans="1:12" ht="14" thickTop="1" thickBot="1" x14ac:dyDescent="0.35">
      <c r="A26" s="39"/>
      <c r="B26" s="34"/>
      <c r="C26" s="37"/>
      <c r="D26" s="50" t="s">
        <v>131</v>
      </c>
      <c r="E26" s="50"/>
      <c r="F26" s="50"/>
      <c r="G26" s="50"/>
      <c r="H26" s="50" t="s">
        <v>131</v>
      </c>
      <c r="I26" s="50"/>
      <c r="J26" s="50"/>
      <c r="K26" s="50"/>
      <c r="L26" s="37"/>
    </row>
    <row r="27" spans="1:12" ht="14" thickTop="1" thickBot="1" x14ac:dyDescent="0.35">
      <c r="A27" s="40"/>
      <c r="B27" s="34"/>
      <c r="C27" s="37"/>
      <c r="D27" s="33"/>
      <c r="E27" s="37"/>
      <c r="F27" s="37"/>
      <c r="G27" s="37"/>
      <c r="H27" s="37"/>
      <c r="I27" s="37"/>
      <c r="J27" s="37"/>
      <c r="K27" s="37"/>
      <c r="L27" s="37"/>
    </row>
    <row r="28" spans="1:12" ht="14" thickTop="1" thickBot="1" x14ac:dyDescent="0.35">
      <c r="A28" s="51">
        <v>7</v>
      </c>
      <c r="B28" s="41" t="s">
        <v>70</v>
      </c>
      <c r="C28" s="42" t="e">
        <f>Info!#REF!</f>
        <v>#REF!</v>
      </c>
      <c r="D28" s="43" t="s">
        <v>126</v>
      </c>
      <c r="E28" s="77">
        <v>3</v>
      </c>
      <c r="F28" s="85"/>
      <c r="G28" s="86"/>
      <c r="H28" s="42" t="s">
        <v>127</v>
      </c>
      <c r="I28" s="77">
        <v>4</v>
      </c>
      <c r="J28" s="78"/>
      <c r="K28" s="79"/>
      <c r="L28" s="44">
        <v>2</v>
      </c>
    </row>
    <row r="29" spans="1:12" ht="13.5" thickBot="1" x14ac:dyDescent="0.35">
      <c r="A29" s="52" t="s">
        <v>129</v>
      </c>
      <c r="B29" s="46" t="s">
        <v>130</v>
      </c>
      <c r="C29" s="47">
        <v>5</v>
      </c>
      <c r="D29" s="48"/>
      <c r="E29" s="80" t="e">
        <f>Info2!#REF!</f>
        <v>#REF!</v>
      </c>
      <c r="F29" s="83"/>
      <c r="G29" s="84"/>
      <c r="H29" s="47" t="s">
        <v>127</v>
      </c>
      <c r="I29" s="80" t="e">
        <f>Info2!#REF!</f>
        <v>#REF!</v>
      </c>
      <c r="J29" s="81"/>
      <c r="K29" s="82"/>
      <c r="L29" s="49" t="e">
        <f>Info2!#REF!</f>
        <v>#REF!</v>
      </c>
    </row>
    <row r="30" spans="1:12" ht="14" thickTop="1" thickBot="1" x14ac:dyDescent="0.35">
      <c r="A30" s="39"/>
      <c r="B30" s="34"/>
      <c r="C30" s="37"/>
      <c r="D30" s="50" t="s">
        <v>131</v>
      </c>
      <c r="E30" s="50"/>
      <c r="F30" s="50"/>
      <c r="G30" s="50"/>
      <c r="H30" s="50" t="s">
        <v>131</v>
      </c>
      <c r="I30" s="50"/>
      <c r="J30" s="50"/>
      <c r="K30" s="50"/>
      <c r="L30" s="37"/>
    </row>
    <row r="31" spans="1:12" ht="14" thickTop="1" thickBot="1" x14ac:dyDescent="0.35">
      <c r="A31" s="33"/>
      <c r="B31" s="34"/>
      <c r="C31" s="37"/>
      <c r="D31" s="33"/>
      <c r="E31" s="37"/>
      <c r="F31" s="37"/>
      <c r="G31" s="37"/>
      <c r="H31" s="37"/>
      <c r="I31" s="37"/>
      <c r="J31" s="37"/>
      <c r="K31" s="37"/>
      <c r="L31" s="37"/>
    </row>
    <row r="32" spans="1:12" ht="14" thickTop="1" thickBot="1" x14ac:dyDescent="0.35">
      <c r="A32" s="51">
        <v>8</v>
      </c>
      <c r="B32" s="41" t="s">
        <v>70</v>
      </c>
      <c r="C32" s="42" t="e">
        <f>Info!#REF!</f>
        <v>#REF!</v>
      </c>
      <c r="D32" s="43" t="s">
        <v>126</v>
      </c>
      <c r="E32" s="77">
        <v>1</v>
      </c>
      <c r="F32" s="85"/>
      <c r="G32" s="86"/>
      <c r="H32" s="42" t="s">
        <v>127</v>
      </c>
      <c r="I32" s="77">
        <v>2</v>
      </c>
      <c r="J32" s="78"/>
      <c r="K32" s="79"/>
      <c r="L32" s="44">
        <v>4</v>
      </c>
    </row>
    <row r="33" spans="1:12" ht="13.5" thickBot="1" x14ac:dyDescent="0.35">
      <c r="A33" s="52" t="s">
        <v>129</v>
      </c>
      <c r="B33" s="46" t="s">
        <v>130</v>
      </c>
      <c r="C33" s="47">
        <v>6</v>
      </c>
      <c r="D33" s="48"/>
      <c r="E33" s="80" t="str">
        <f>Info2!$B$7</f>
        <v xml:space="preserve"> </v>
      </c>
      <c r="F33" s="83"/>
      <c r="G33" s="84"/>
      <c r="H33" s="47" t="s">
        <v>127</v>
      </c>
      <c r="I33" s="80" t="e">
        <f>Info2!#REF!</f>
        <v>#REF!</v>
      </c>
      <c r="J33" s="81" t="e">
        <f>Info2!#REF!</f>
        <v>#REF!</v>
      </c>
      <c r="K33" s="82" t="e">
        <f>Info2!#REF!</f>
        <v>#REF!</v>
      </c>
      <c r="L33" s="49" t="e">
        <f>Info2!#REF!</f>
        <v>#REF!</v>
      </c>
    </row>
    <row r="34" spans="1:12" ht="14" thickTop="1" thickBot="1" x14ac:dyDescent="0.35">
      <c r="A34" s="33"/>
      <c r="B34" s="33"/>
      <c r="C34" s="33"/>
      <c r="D34" s="50" t="s">
        <v>131</v>
      </c>
      <c r="E34" s="50"/>
      <c r="F34" s="50"/>
      <c r="G34" s="50"/>
      <c r="H34" s="50" t="s">
        <v>131</v>
      </c>
      <c r="I34" s="50"/>
      <c r="J34" s="50"/>
      <c r="K34" s="50"/>
      <c r="L34" s="33"/>
    </row>
    <row r="35" spans="1:12" ht="13.5" thickTop="1" x14ac:dyDescent="0.3">
      <c r="A35" s="33"/>
      <c r="B35" s="33" t="s">
        <v>124</v>
      </c>
      <c r="C35" s="33"/>
      <c r="D35" s="33"/>
      <c r="E35" s="37" t="str">
        <f>Info!$C$13</f>
        <v>They automatically populate the brackets.</v>
      </c>
      <c r="G35" s="33"/>
      <c r="H35" s="33"/>
      <c r="I35" s="33"/>
      <c r="J35" s="33"/>
      <c r="K35" s="33"/>
      <c r="L35" s="33"/>
    </row>
    <row r="36" spans="1:12" ht="13.5" thickBot="1" x14ac:dyDescent="0.35">
      <c r="A36" s="33" t="s">
        <v>125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7" t="s">
        <v>128</v>
      </c>
    </row>
    <row r="37" spans="1:12" ht="14" thickTop="1" thickBot="1" x14ac:dyDescent="0.35">
      <c r="A37" s="51">
        <v>1</v>
      </c>
      <c r="B37" s="41" t="s">
        <v>70</v>
      </c>
      <c r="C37" s="42" t="e">
        <f>Info!#REF!</f>
        <v>#REF!</v>
      </c>
      <c r="D37" s="43" t="s">
        <v>126</v>
      </c>
      <c r="E37" s="77">
        <v>1</v>
      </c>
      <c r="F37" s="85"/>
      <c r="G37" s="86"/>
      <c r="H37" s="42" t="s">
        <v>127</v>
      </c>
      <c r="I37" s="77">
        <v>3</v>
      </c>
      <c r="J37" s="78"/>
      <c r="K37" s="79"/>
      <c r="L37" s="44">
        <v>2</v>
      </c>
    </row>
    <row r="38" spans="1:12" ht="13.5" thickBot="1" x14ac:dyDescent="0.35">
      <c r="A38" s="45">
        <v>0.6875</v>
      </c>
      <c r="B38" s="46" t="s">
        <v>130</v>
      </c>
      <c r="C38" s="47">
        <v>1</v>
      </c>
      <c r="D38" s="48"/>
      <c r="E38" s="80" t="e">
        <f>Info2!$B$6</f>
        <v>#REF!</v>
      </c>
      <c r="F38" s="83" t="e">
        <f>Info2!$B$6</f>
        <v>#REF!</v>
      </c>
      <c r="G38" s="84" t="e">
        <f>Info2!$B$6</f>
        <v>#REF!</v>
      </c>
      <c r="H38" s="47" t="s">
        <v>127</v>
      </c>
      <c r="I38" s="80" t="e">
        <f>Info2!#REF!</f>
        <v>#REF!</v>
      </c>
      <c r="J38" s="81" t="e">
        <f>Info2!#REF!</f>
        <v>#REF!</v>
      </c>
      <c r="K38" s="82" t="e">
        <f>Info2!#REF!</f>
        <v>#REF!</v>
      </c>
      <c r="L38" s="49" t="e">
        <f>Info2!#REF!</f>
        <v>#REF!</v>
      </c>
    </row>
    <row r="39" spans="1:12" ht="14" thickTop="1" thickBot="1" x14ac:dyDescent="0.35">
      <c r="A39" s="38"/>
      <c r="B39" s="34"/>
      <c r="C39" s="37"/>
      <c r="D39" s="50" t="s">
        <v>131</v>
      </c>
      <c r="E39" s="50"/>
      <c r="F39" s="50"/>
      <c r="G39" s="50"/>
      <c r="H39" s="50" t="s">
        <v>131</v>
      </c>
      <c r="I39" s="50"/>
      <c r="J39" s="50"/>
      <c r="K39" s="50"/>
      <c r="L39" s="37"/>
    </row>
    <row r="40" spans="1:12" ht="14" thickTop="1" thickBot="1" x14ac:dyDescent="0.35">
      <c r="A40" s="33"/>
      <c r="B40" s="34"/>
      <c r="C40" s="37"/>
      <c r="D40" s="33"/>
      <c r="E40" s="37"/>
      <c r="F40" s="37"/>
      <c r="G40" s="37"/>
      <c r="H40" s="37"/>
      <c r="I40" s="37"/>
      <c r="J40" s="37"/>
      <c r="K40" s="37"/>
      <c r="L40" s="37"/>
    </row>
    <row r="41" spans="1:12" ht="14" thickTop="1" thickBot="1" x14ac:dyDescent="0.35">
      <c r="A41" s="51">
        <v>2</v>
      </c>
      <c r="B41" s="41" t="s">
        <v>70</v>
      </c>
      <c r="C41" s="42" t="e">
        <f>Info!#REF!</f>
        <v>#REF!</v>
      </c>
      <c r="D41" s="43" t="s">
        <v>126</v>
      </c>
      <c r="E41" s="77">
        <v>2</v>
      </c>
      <c r="F41" s="85"/>
      <c r="G41" s="86"/>
      <c r="H41" s="42" t="s">
        <v>127</v>
      </c>
      <c r="I41" s="77">
        <v>4</v>
      </c>
      <c r="J41" s="78"/>
      <c r="K41" s="79"/>
      <c r="L41" s="44">
        <v>1</v>
      </c>
    </row>
    <row r="42" spans="1:12" ht="13.5" thickBot="1" x14ac:dyDescent="0.35">
      <c r="A42" s="45">
        <v>0.72916666666666663</v>
      </c>
      <c r="B42" s="46" t="s">
        <v>130</v>
      </c>
      <c r="C42" s="47">
        <v>2</v>
      </c>
      <c r="D42" s="48"/>
      <c r="E42" s="80" t="e">
        <f>Info2!#REF!</f>
        <v>#REF!</v>
      </c>
      <c r="F42" s="83" t="e">
        <f>Info2!#REF!</f>
        <v>#REF!</v>
      </c>
      <c r="G42" s="84" t="e">
        <f>Info2!#REF!</f>
        <v>#REF!</v>
      </c>
      <c r="H42" s="47" t="s">
        <v>127</v>
      </c>
      <c r="I42" s="80" t="e">
        <f>Info2!$C$5</f>
        <v>#REF!</v>
      </c>
      <c r="J42" s="81"/>
      <c r="K42" s="82"/>
      <c r="L42" s="49" t="e">
        <f>Info2!$B$6</f>
        <v>#REF!</v>
      </c>
    </row>
    <row r="43" spans="1:12" ht="14" thickTop="1" thickBot="1" x14ac:dyDescent="0.35">
      <c r="A43" s="38"/>
      <c r="B43" s="34"/>
      <c r="C43" s="37"/>
      <c r="D43" s="50" t="s">
        <v>131</v>
      </c>
      <c r="E43" s="50"/>
      <c r="F43" s="50"/>
      <c r="G43" s="50"/>
      <c r="H43" s="50" t="s">
        <v>131</v>
      </c>
      <c r="I43" s="50"/>
      <c r="J43" s="50"/>
      <c r="K43" s="50"/>
      <c r="L43" s="37"/>
    </row>
    <row r="44" spans="1:12" ht="14" thickTop="1" thickBot="1" x14ac:dyDescent="0.35">
      <c r="A44" s="33"/>
      <c r="B44" s="34"/>
      <c r="C44" s="37"/>
      <c r="D44" s="33"/>
      <c r="E44" s="37"/>
      <c r="F44" s="37"/>
      <c r="G44" s="37"/>
      <c r="H44" s="37"/>
      <c r="I44" s="37"/>
      <c r="J44" s="37"/>
      <c r="K44" s="37"/>
      <c r="L44" s="37"/>
    </row>
    <row r="45" spans="1:12" ht="14" thickTop="1" thickBot="1" x14ac:dyDescent="0.35">
      <c r="A45" s="51">
        <v>3</v>
      </c>
      <c r="B45" s="41" t="s">
        <v>70</v>
      </c>
      <c r="C45" s="42" t="e">
        <f>Info!#REF!</f>
        <v>#REF!</v>
      </c>
      <c r="D45" s="43" t="s">
        <v>126</v>
      </c>
      <c r="E45" s="77">
        <v>2</v>
      </c>
      <c r="F45" s="85"/>
      <c r="G45" s="86"/>
      <c r="H45" s="42" t="s">
        <v>127</v>
      </c>
      <c r="I45" s="77">
        <v>4</v>
      </c>
      <c r="J45" s="78"/>
      <c r="K45" s="79"/>
      <c r="L45" s="44">
        <v>1</v>
      </c>
    </row>
    <row r="46" spans="1:12" ht="13.5" thickBot="1" x14ac:dyDescent="0.35">
      <c r="A46" s="52" t="s">
        <v>129</v>
      </c>
      <c r="B46" s="46" t="s">
        <v>130</v>
      </c>
      <c r="C46" s="47">
        <v>2</v>
      </c>
      <c r="D46" s="48"/>
      <c r="E46" s="80" t="e">
        <f>Info2!#REF!</f>
        <v>#REF!</v>
      </c>
      <c r="F46" s="83" t="e">
        <f>Info2!#REF!</f>
        <v>#REF!</v>
      </c>
      <c r="G46" s="84" t="e">
        <f>Info2!#REF!</f>
        <v>#REF!</v>
      </c>
      <c r="H46" s="47" t="s">
        <v>127</v>
      </c>
      <c r="I46" s="80" t="e">
        <f>Info2!#REF!</f>
        <v>#REF!</v>
      </c>
      <c r="J46" s="81"/>
      <c r="K46" s="82"/>
      <c r="L46" s="49" t="str">
        <f>Info2!$B$7</f>
        <v xml:space="preserve"> </v>
      </c>
    </row>
    <row r="47" spans="1:12" ht="14" thickTop="1" thickBot="1" x14ac:dyDescent="0.35">
      <c r="A47" s="39"/>
      <c r="B47" s="34"/>
      <c r="C47" s="37"/>
      <c r="D47" s="50" t="s">
        <v>131</v>
      </c>
      <c r="E47" s="50"/>
      <c r="F47" s="50"/>
      <c r="G47" s="50"/>
      <c r="H47" s="50" t="s">
        <v>131</v>
      </c>
      <c r="I47" s="50"/>
      <c r="J47" s="50"/>
      <c r="K47" s="50"/>
      <c r="L47" s="37"/>
    </row>
    <row r="48" spans="1:12" ht="14" thickTop="1" thickBot="1" x14ac:dyDescent="0.35">
      <c r="A48" s="33"/>
      <c r="B48" s="34"/>
      <c r="C48" s="37"/>
      <c r="D48" s="33"/>
      <c r="E48" s="37"/>
      <c r="F48" s="37"/>
      <c r="G48" s="37"/>
      <c r="H48" s="37"/>
      <c r="I48" s="37"/>
      <c r="J48" s="37"/>
      <c r="K48" s="37"/>
      <c r="L48" s="37"/>
    </row>
    <row r="49" spans="1:12" ht="14" thickTop="1" thickBot="1" x14ac:dyDescent="0.35">
      <c r="A49" s="51">
        <v>4</v>
      </c>
      <c r="B49" s="41" t="s">
        <v>70</v>
      </c>
      <c r="C49" s="42" t="e">
        <f>Info!#REF!</f>
        <v>#REF!</v>
      </c>
      <c r="D49" s="43" t="s">
        <v>126</v>
      </c>
      <c r="E49" s="77">
        <v>1</v>
      </c>
      <c r="F49" s="85"/>
      <c r="G49" s="86"/>
      <c r="H49" s="42" t="s">
        <v>127</v>
      </c>
      <c r="I49" s="77">
        <v>4</v>
      </c>
      <c r="J49" s="78"/>
      <c r="K49" s="79"/>
      <c r="L49" s="44">
        <v>3</v>
      </c>
    </row>
    <row r="50" spans="1:12" ht="13.5" thickBot="1" x14ac:dyDescent="0.35">
      <c r="A50" s="52" t="s">
        <v>129</v>
      </c>
      <c r="B50" s="46" t="s">
        <v>130</v>
      </c>
      <c r="C50" s="47">
        <v>3</v>
      </c>
      <c r="D50" s="48"/>
      <c r="E50" s="80" t="str">
        <f>Info2!$B$7</f>
        <v xml:space="preserve"> </v>
      </c>
      <c r="F50" s="83"/>
      <c r="G50" s="84"/>
      <c r="H50" s="47" t="s">
        <v>127</v>
      </c>
      <c r="I50" s="80" t="e">
        <f>Info2!#REF!</f>
        <v>#REF!</v>
      </c>
      <c r="J50" s="81"/>
      <c r="K50" s="82"/>
      <c r="L50" s="49" t="e">
        <f>Info2!#REF!</f>
        <v>#REF!</v>
      </c>
    </row>
    <row r="51" spans="1:12" ht="14" thickTop="1" thickBot="1" x14ac:dyDescent="0.35">
      <c r="A51" s="55"/>
      <c r="B51" s="56"/>
      <c r="C51" s="57"/>
      <c r="D51" s="50" t="s">
        <v>131</v>
      </c>
      <c r="E51" s="50"/>
      <c r="F51" s="50"/>
      <c r="G51" s="50"/>
      <c r="H51" s="50" t="s">
        <v>131</v>
      </c>
      <c r="I51" s="50"/>
      <c r="J51" s="50"/>
      <c r="K51" s="50"/>
      <c r="L51" s="57"/>
    </row>
    <row r="52" spans="1:12" ht="14" thickTop="1" thickBot="1" x14ac:dyDescent="0.35">
      <c r="A52" s="55"/>
      <c r="B52" s="34"/>
      <c r="C52" s="37"/>
      <c r="D52" s="37"/>
      <c r="E52" s="37"/>
      <c r="F52" s="37"/>
      <c r="G52" s="37"/>
      <c r="H52" s="37"/>
      <c r="I52" s="37"/>
      <c r="J52" s="37"/>
      <c r="K52" s="37"/>
      <c r="L52" s="37"/>
    </row>
    <row r="53" spans="1:12" ht="14" thickTop="1" thickBot="1" x14ac:dyDescent="0.35">
      <c r="A53" s="54" t="s">
        <v>34</v>
      </c>
      <c r="B53" s="34"/>
      <c r="C53" s="37"/>
      <c r="D53" s="33"/>
      <c r="E53" s="37"/>
      <c r="F53" s="37"/>
      <c r="G53" s="37"/>
      <c r="H53" s="37"/>
      <c r="I53" s="37"/>
      <c r="J53" s="37"/>
      <c r="K53" s="37"/>
      <c r="L53" s="37"/>
    </row>
    <row r="54" spans="1:12" ht="14" thickTop="1" thickBot="1" x14ac:dyDescent="0.35">
      <c r="A54" s="51">
        <v>5</v>
      </c>
      <c r="B54" s="41" t="s">
        <v>70</v>
      </c>
      <c r="C54" s="42" t="e">
        <f>Info!#REF!</f>
        <v>#REF!</v>
      </c>
      <c r="D54" s="43" t="s">
        <v>126</v>
      </c>
      <c r="E54" s="77">
        <v>2</v>
      </c>
      <c r="F54" s="85"/>
      <c r="G54" s="86"/>
      <c r="H54" s="42" t="s">
        <v>127</v>
      </c>
      <c r="I54" s="77">
        <v>3</v>
      </c>
      <c r="J54" s="78"/>
      <c r="K54" s="79"/>
      <c r="L54" s="44">
        <v>1</v>
      </c>
    </row>
    <row r="55" spans="1:12" ht="13.5" thickBot="1" x14ac:dyDescent="0.35">
      <c r="A55" s="52">
        <v>0.33333333333333331</v>
      </c>
      <c r="B55" s="46" t="s">
        <v>130</v>
      </c>
      <c r="C55" s="47">
        <v>4</v>
      </c>
      <c r="D55" s="48"/>
      <c r="E55" s="80" t="e">
        <f>Info2!#REF!</f>
        <v>#REF!</v>
      </c>
      <c r="F55" s="83" t="e">
        <f>Info2!#REF!</f>
        <v>#REF!</v>
      </c>
      <c r="G55" s="84" t="e">
        <f>Info2!#REF!</f>
        <v>#REF!</v>
      </c>
      <c r="H55" s="47" t="s">
        <v>127</v>
      </c>
      <c r="I55" s="80" t="e">
        <f>Info2!#REF!</f>
        <v>#REF!</v>
      </c>
      <c r="J55" s="81" t="e">
        <f>Info2!#REF!</f>
        <v>#REF!</v>
      </c>
      <c r="K55" s="82" t="e">
        <f>Info2!#REF!</f>
        <v>#REF!</v>
      </c>
      <c r="L55" s="49" t="str">
        <f>Info2!$B$7</f>
        <v xml:space="preserve"> </v>
      </c>
    </row>
    <row r="56" spans="1:12" ht="14" thickTop="1" thickBot="1" x14ac:dyDescent="0.35">
      <c r="A56" s="39"/>
      <c r="B56" s="34"/>
      <c r="C56" s="37"/>
      <c r="D56" s="50" t="s">
        <v>131</v>
      </c>
      <c r="E56" s="50"/>
      <c r="F56" s="50"/>
      <c r="G56" s="50"/>
      <c r="H56" s="50" t="s">
        <v>131</v>
      </c>
      <c r="I56" s="50"/>
      <c r="J56" s="50"/>
      <c r="K56" s="50"/>
      <c r="L56" s="37"/>
    </row>
    <row r="57" spans="1:12" ht="14" thickTop="1" thickBot="1" x14ac:dyDescent="0.35">
      <c r="A57" s="33"/>
      <c r="B57" s="34"/>
      <c r="C57" s="37"/>
      <c r="D57" s="33"/>
      <c r="E57" s="37"/>
      <c r="F57" s="37"/>
      <c r="G57" s="37"/>
      <c r="H57" s="37"/>
      <c r="I57" s="37"/>
      <c r="J57" s="37"/>
      <c r="K57" s="37"/>
      <c r="L57" s="37"/>
    </row>
    <row r="58" spans="1:12" ht="14" thickTop="1" thickBot="1" x14ac:dyDescent="0.35">
      <c r="A58" s="51">
        <v>6</v>
      </c>
      <c r="B58" s="41" t="s">
        <v>70</v>
      </c>
      <c r="C58" s="42" t="e">
        <f>Info!#REF!</f>
        <v>#REF!</v>
      </c>
      <c r="D58" s="43" t="s">
        <v>126</v>
      </c>
      <c r="E58" s="77">
        <v>2</v>
      </c>
      <c r="F58" s="85"/>
      <c r="G58" s="86"/>
      <c r="H58" s="42" t="s">
        <v>127</v>
      </c>
      <c r="I58" s="77">
        <v>3</v>
      </c>
      <c r="J58" s="78"/>
      <c r="K58" s="79"/>
      <c r="L58" s="44">
        <v>1</v>
      </c>
    </row>
    <row r="59" spans="1:12" ht="13.5" thickBot="1" x14ac:dyDescent="0.35">
      <c r="A59" s="52">
        <v>0.375</v>
      </c>
      <c r="B59" s="46" t="s">
        <v>130</v>
      </c>
      <c r="C59" s="47">
        <v>4</v>
      </c>
      <c r="D59" s="48"/>
      <c r="E59" s="80" t="e">
        <f>Info2!#REF!</f>
        <v>#REF!</v>
      </c>
      <c r="F59" s="83"/>
      <c r="G59" s="84"/>
      <c r="H59" s="47" t="s">
        <v>127</v>
      </c>
      <c r="I59" s="80" t="e">
        <f>Info2!#REF!</f>
        <v>#REF!</v>
      </c>
      <c r="J59" s="81"/>
      <c r="K59" s="82"/>
      <c r="L59" s="49" t="e">
        <f>Info2!#REF!</f>
        <v>#REF!</v>
      </c>
    </row>
    <row r="60" spans="1:12" ht="14" thickTop="1" thickBot="1" x14ac:dyDescent="0.35">
      <c r="A60" s="39"/>
      <c r="B60" s="34"/>
      <c r="C60" s="37"/>
      <c r="D60" s="50" t="s">
        <v>131</v>
      </c>
      <c r="E60" s="50"/>
      <c r="F60" s="50"/>
      <c r="G60" s="50"/>
      <c r="H60" s="50" t="s">
        <v>131</v>
      </c>
      <c r="I60" s="50"/>
      <c r="J60" s="50"/>
      <c r="K60" s="50"/>
      <c r="L60" s="37"/>
    </row>
    <row r="61" spans="1:12" ht="14" thickTop="1" thickBot="1" x14ac:dyDescent="0.35">
      <c r="A61" s="40"/>
      <c r="B61" s="34"/>
      <c r="C61" s="37"/>
      <c r="D61" s="33"/>
      <c r="E61" s="37"/>
      <c r="F61" s="37"/>
      <c r="G61" s="37"/>
      <c r="H61" s="37"/>
      <c r="I61" s="37"/>
      <c r="J61" s="37"/>
      <c r="K61" s="37"/>
      <c r="L61" s="37"/>
    </row>
    <row r="62" spans="1:12" ht="14" thickTop="1" thickBot="1" x14ac:dyDescent="0.35">
      <c r="A62" s="51">
        <v>7</v>
      </c>
      <c r="B62" s="41" t="s">
        <v>70</v>
      </c>
      <c r="C62" s="42" t="e">
        <f>Info!#REF!</f>
        <v>#REF!</v>
      </c>
      <c r="D62" s="43" t="s">
        <v>126</v>
      </c>
      <c r="E62" s="77">
        <v>3</v>
      </c>
      <c r="F62" s="85"/>
      <c r="G62" s="86"/>
      <c r="H62" s="42" t="s">
        <v>127</v>
      </c>
      <c r="I62" s="77">
        <v>4</v>
      </c>
      <c r="J62" s="78"/>
      <c r="K62" s="79"/>
      <c r="L62" s="44">
        <v>2</v>
      </c>
    </row>
    <row r="63" spans="1:12" ht="13.5" thickBot="1" x14ac:dyDescent="0.35">
      <c r="A63" s="52" t="s">
        <v>129</v>
      </c>
      <c r="B63" s="46" t="s">
        <v>130</v>
      </c>
      <c r="C63" s="47">
        <v>5</v>
      </c>
      <c r="D63" s="48"/>
      <c r="E63" s="80" t="e">
        <f>Info2!#REF!</f>
        <v>#REF!</v>
      </c>
      <c r="F63" s="83"/>
      <c r="G63" s="84"/>
      <c r="H63" s="47" t="s">
        <v>127</v>
      </c>
      <c r="I63" s="80" t="str">
        <f>Info2!$C$7</f>
        <v xml:space="preserve"> </v>
      </c>
      <c r="J63" s="81"/>
      <c r="K63" s="82"/>
      <c r="L63" s="49" t="e">
        <f>Info2!#REF!</f>
        <v>#REF!</v>
      </c>
    </row>
    <row r="64" spans="1:12" ht="14" thickTop="1" thickBot="1" x14ac:dyDescent="0.35">
      <c r="A64" s="39"/>
      <c r="B64" s="34"/>
      <c r="C64" s="37"/>
      <c r="D64" s="50" t="s">
        <v>131</v>
      </c>
      <c r="E64" s="50"/>
      <c r="F64" s="50"/>
      <c r="G64" s="50"/>
      <c r="H64" s="50" t="s">
        <v>131</v>
      </c>
      <c r="I64" s="50"/>
      <c r="J64" s="50"/>
      <c r="K64" s="50"/>
      <c r="L64" s="37"/>
    </row>
    <row r="65" spans="1:12" ht="14" thickTop="1" thickBot="1" x14ac:dyDescent="0.35">
      <c r="A65" s="33"/>
      <c r="B65" s="34"/>
      <c r="C65" s="37"/>
      <c r="D65" s="33"/>
      <c r="E65" s="37"/>
      <c r="F65" s="37"/>
      <c r="G65" s="37"/>
      <c r="H65" s="37"/>
      <c r="I65" s="37"/>
      <c r="J65" s="37"/>
      <c r="K65" s="37"/>
      <c r="L65" s="37"/>
    </row>
    <row r="66" spans="1:12" ht="14" thickTop="1" thickBot="1" x14ac:dyDescent="0.35">
      <c r="A66" s="51">
        <v>8</v>
      </c>
      <c r="B66" s="41" t="s">
        <v>70</v>
      </c>
      <c r="C66" s="42" t="e">
        <f>Info!#REF!</f>
        <v>#REF!</v>
      </c>
      <c r="D66" s="43" t="s">
        <v>126</v>
      </c>
      <c r="E66" s="77">
        <v>1</v>
      </c>
      <c r="F66" s="85"/>
      <c r="G66" s="86"/>
      <c r="H66" s="42" t="s">
        <v>127</v>
      </c>
      <c r="I66" s="77">
        <v>2</v>
      </c>
      <c r="J66" s="78"/>
      <c r="K66" s="79"/>
      <c r="L66" s="44">
        <v>4</v>
      </c>
    </row>
    <row r="67" spans="1:12" ht="13.5" thickBot="1" x14ac:dyDescent="0.35">
      <c r="A67" s="52" t="s">
        <v>129</v>
      </c>
      <c r="B67" s="46" t="s">
        <v>130</v>
      </c>
      <c r="C67" s="47">
        <v>6</v>
      </c>
      <c r="D67" s="48"/>
      <c r="E67" s="80" t="e">
        <f>Info2!#REF!</f>
        <v>#REF!</v>
      </c>
      <c r="F67" s="83" t="e">
        <f>Info2!#REF!</f>
        <v>#REF!</v>
      </c>
      <c r="G67" s="84" t="e">
        <f>Info2!#REF!</f>
        <v>#REF!</v>
      </c>
      <c r="H67" s="47" t="s">
        <v>127</v>
      </c>
      <c r="I67" s="80" t="e">
        <f>Info2!#REF!</f>
        <v>#REF!</v>
      </c>
      <c r="J67" s="81"/>
      <c r="K67" s="82"/>
      <c r="L67" s="49" t="str">
        <f>Info2!$C$7</f>
        <v xml:space="preserve"> </v>
      </c>
    </row>
    <row r="68" spans="1:12" ht="14" thickTop="1" thickBot="1" x14ac:dyDescent="0.35">
      <c r="A68" s="33"/>
      <c r="B68" s="33"/>
      <c r="C68" s="33"/>
      <c r="D68" s="50" t="s">
        <v>131</v>
      </c>
      <c r="E68" s="50"/>
      <c r="F68" s="50"/>
      <c r="G68" s="50"/>
      <c r="H68" s="50" t="s">
        <v>131</v>
      </c>
      <c r="I68" s="50"/>
      <c r="J68" s="50"/>
      <c r="K68" s="50"/>
      <c r="L68" s="33"/>
    </row>
    <row r="69" spans="1:12" ht="13.5" thickTop="1" x14ac:dyDescent="0.3">
      <c r="A69" s="33"/>
      <c r="B69" s="33" t="s">
        <v>124</v>
      </c>
      <c r="C69" s="33"/>
      <c r="D69" s="33"/>
      <c r="E69" s="37" t="e">
        <f>Info!#REF!</f>
        <v>#REF!</v>
      </c>
      <c r="G69" s="33"/>
      <c r="H69" s="33"/>
      <c r="I69" s="33"/>
      <c r="J69" s="33"/>
      <c r="K69" s="33"/>
      <c r="L69" s="33"/>
    </row>
    <row r="70" spans="1:12" ht="13.5" thickBot="1" x14ac:dyDescent="0.35">
      <c r="A70" s="33" t="s">
        <v>125</v>
      </c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7" t="s">
        <v>128</v>
      </c>
    </row>
    <row r="71" spans="1:12" ht="14" thickTop="1" thickBot="1" x14ac:dyDescent="0.35">
      <c r="A71" s="51">
        <v>1</v>
      </c>
      <c r="B71" s="41" t="s">
        <v>70</v>
      </c>
      <c r="C71" s="42" t="e">
        <f>Info!#REF!</f>
        <v>#REF!</v>
      </c>
      <c r="D71" s="43" t="s">
        <v>126</v>
      </c>
      <c r="E71" s="77">
        <v>1</v>
      </c>
      <c r="F71" s="85"/>
      <c r="G71" s="86"/>
      <c r="H71" s="42" t="s">
        <v>127</v>
      </c>
      <c r="I71" s="77">
        <v>3</v>
      </c>
      <c r="J71" s="78"/>
      <c r="K71" s="79"/>
      <c r="L71" s="44">
        <v>2</v>
      </c>
    </row>
    <row r="72" spans="1:12" ht="13.5" thickBot="1" x14ac:dyDescent="0.35">
      <c r="A72" s="45">
        <v>0.6875</v>
      </c>
      <c r="B72" s="46" t="s">
        <v>130</v>
      </c>
      <c r="C72" s="47">
        <v>1</v>
      </c>
      <c r="D72" s="48"/>
      <c r="E72" s="80" t="str">
        <f>Info2!$B$7</f>
        <v xml:space="preserve"> </v>
      </c>
      <c r="F72" s="83" t="str">
        <f>Info2!$B$7</f>
        <v xml:space="preserve"> </v>
      </c>
      <c r="G72" s="84" t="str">
        <f>Info2!$B$7</f>
        <v xml:space="preserve"> </v>
      </c>
      <c r="H72" s="47" t="s">
        <v>127</v>
      </c>
      <c r="I72" s="80" t="e">
        <f>Info2!#REF!</f>
        <v>#REF!</v>
      </c>
      <c r="J72" s="81" t="e">
        <f>Info2!#REF!</f>
        <v>#REF!</v>
      </c>
      <c r="K72" s="82" t="e">
        <f>Info2!#REF!</f>
        <v>#REF!</v>
      </c>
      <c r="L72" s="49" t="e">
        <f>Info2!#REF!</f>
        <v>#REF!</v>
      </c>
    </row>
    <row r="73" spans="1:12" ht="14" thickTop="1" thickBot="1" x14ac:dyDescent="0.35">
      <c r="A73" s="38"/>
      <c r="B73" s="34"/>
      <c r="C73" s="37"/>
      <c r="D73" s="50" t="s">
        <v>131</v>
      </c>
      <c r="E73" s="50"/>
      <c r="F73" s="50"/>
      <c r="G73" s="50"/>
      <c r="H73" s="50" t="s">
        <v>131</v>
      </c>
      <c r="I73" s="50"/>
      <c r="J73" s="50"/>
      <c r="K73" s="50"/>
      <c r="L73" s="37"/>
    </row>
    <row r="74" spans="1:12" ht="14" thickTop="1" thickBot="1" x14ac:dyDescent="0.35">
      <c r="A74" s="33"/>
      <c r="B74" s="34"/>
      <c r="C74" s="37"/>
      <c r="D74" s="33"/>
      <c r="E74" s="37"/>
      <c r="F74" s="37"/>
      <c r="G74" s="37"/>
      <c r="H74" s="37"/>
      <c r="I74" s="37"/>
      <c r="J74" s="37"/>
      <c r="K74" s="37"/>
      <c r="L74" s="37"/>
    </row>
    <row r="75" spans="1:12" ht="14" thickTop="1" thickBot="1" x14ac:dyDescent="0.35">
      <c r="A75" s="51">
        <v>2</v>
      </c>
      <c r="B75" s="41" t="s">
        <v>70</v>
      </c>
      <c r="C75" s="42" t="e">
        <f>Info!#REF!</f>
        <v>#REF!</v>
      </c>
      <c r="D75" s="43" t="s">
        <v>126</v>
      </c>
      <c r="E75" s="77">
        <v>1</v>
      </c>
      <c r="F75" s="85"/>
      <c r="G75" s="86"/>
      <c r="H75" s="42" t="s">
        <v>127</v>
      </c>
      <c r="I75" s="77">
        <v>3</v>
      </c>
      <c r="J75" s="78"/>
      <c r="K75" s="79"/>
      <c r="L75" s="44">
        <v>2</v>
      </c>
    </row>
    <row r="76" spans="1:12" ht="13.5" thickBot="1" x14ac:dyDescent="0.35">
      <c r="A76" s="45">
        <v>0.72916666666666663</v>
      </c>
      <c r="B76" s="46" t="s">
        <v>130</v>
      </c>
      <c r="C76" s="47">
        <v>1</v>
      </c>
      <c r="D76" s="48"/>
      <c r="E76" s="80" t="e">
        <f>Info2!#REF!</f>
        <v>#REF!</v>
      </c>
      <c r="F76" s="83" t="e">
        <f>Info2!#REF!</f>
        <v>#REF!</v>
      </c>
      <c r="G76" s="84" t="e">
        <f>Info2!#REF!</f>
        <v>#REF!</v>
      </c>
      <c r="H76" s="47" t="s">
        <v>127</v>
      </c>
      <c r="I76" s="80" t="e">
        <f>Info2!#REF!</f>
        <v>#REF!</v>
      </c>
      <c r="J76" s="81"/>
      <c r="K76" s="82"/>
      <c r="L76" s="49" t="e">
        <f>Info2!#REF!</f>
        <v>#REF!</v>
      </c>
    </row>
    <row r="77" spans="1:12" ht="14" thickTop="1" thickBot="1" x14ac:dyDescent="0.35">
      <c r="A77" s="38"/>
      <c r="B77" s="34"/>
      <c r="C77" s="37"/>
      <c r="D77" s="50" t="s">
        <v>131</v>
      </c>
      <c r="E77" s="50"/>
      <c r="F77" s="50"/>
      <c r="G77" s="50"/>
      <c r="H77" s="50" t="s">
        <v>131</v>
      </c>
      <c r="I77" s="50"/>
      <c r="J77" s="50"/>
      <c r="K77" s="50"/>
      <c r="L77" s="37"/>
    </row>
    <row r="78" spans="1:12" ht="14" thickTop="1" thickBot="1" x14ac:dyDescent="0.35">
      <c r="A78" s="33"/>
      <c r="B78" s="34"/>
      <c r="C78" s="37"/>
      <c r="D78" s="33"/>
      <c r="E78" s="37"/>
      <c r="F78" s="37"/>
      <c r="G78" s="37"/>
      <c r="H78" s="37"/>
      <c r="I78" s="37"/>
      <c r="J78" s="37"/>
      <c r="K78" s="37"/>
      <c r="L78" s="37"/>
    </row>
    <row r="79" spans="1:12" ht="14" thickTop="1" thickBot="1" x14ac:dyDescent="0.35">
      <c r="A79" s="51">
        <v>3</v>
      </c>
      <c r="B79" s="41" t="s">
        <v>70</v>
      </c>
      <c r="C79" s="42" t="e">
        <f>Info!#REF!</f>
        <v>#REF!</v>
      </c>
      <c r="D79" s="43" t="s">
        <v>126</v>
      </c>
      <c r="E79" s="77">
        <v>2</v>
      </c>
      <c r="F79" s="85"/>
      <c r="G79" s="86"/>
      <c r="H79" s="42" t="s">
        <v>127</v>
      </c>
      <c r="I79" s="77">
        <v>4</v>
      </c>
      <c r="J79" s="78"/>
      <c r="K79" s="79"/>
      <c r="L79" s="44">
        <v>1</v>
      </c>
    </row>
    <row r="80" spans="1:12" ht="13.5" thickBot="1" x14ac:dyDescent="0.35">
      <c r="A80" s="52" t="s">
        <v>129</v>
      </c>
      <c r="B80" s="46" t="s">
        <v>130</v>
      </c>
      <c r="C80" s="47">
        <v>2</v>
      </c>
      <c r="D80" s="48"/>
      <c r="E80" s="80" t="e">
        <f>Info2!#REF!</f>
        <v>#REF!</v>
      </c>
      <c r="F80" s="83"/>
      <c r="G80" s="84"/>
      <c r="H80" s="47" t="s">
        <v>127</v>
      </c>
      <c r="I80" s="80" t="str">
        <f>Info2!$C$7</f>
        <v xml:space="preserve"> </v>
      </c>
      <c r="J80" s="81"/>
      <c r="K80" s="82"/>
      <c r="L80" s="49" t="e">
        <f>Info2!#REF!</f>
        <v>#REF!</v>
      </c>
    </row>
    <row r="81" spans="1:12" ht="14" thickTop="1" thickBot="1" x14ac:dyDescent="0.35">
      <c r="A81" s="39"/>
      <c r="B81" s="34"/>
      <c r="C81" s="37"/>
      <c r="D81" s="50" t="s">
        <v>131</v>
      </c>
      <c r="E81" s="50"/>
      <c r="F81" s="50"/>
      <c r="G81" s="50"/>
      <c r="H81" s="50" t="s">
        <v>131</v>
      </c>
      <c r="I81" s="50"/>
      <c r="J81" s="50"/>
      <c r="K81" s="50"/>
      <c r="L81" s="37"/>
    </row>
    <row r="82" spans="1:12" ht="14" thickTop="1" thickBot="1" x14ac:dyDescent="0.35">
      <c r="A82" s="33"/>
      <c r="B82" s="34"/>
      <c r="C82" s="37"/>
      <c r="D82" s="33"/>
      <c r="E82" s="37"/>
      <c r="F82" s="37"/>
      <c r="G82" s="37"/>
      <c r="H82" s="37"/>
      <c r="I82" s="37"/>
      <c r="J82" s="37"/>
      <c r="K82" s="37"/>
      <c r="L82" s="37"/>
    </row>
    <row r="83" spans="1:12" ht="14" thickTop="1" thickBot="1" x14ac:dyDescent="0.35">
      <c r="A83" s="51">
        <v>4</v>
      </c>
      <c r="B83" s="41" t="s">
        <v>70</v>
      </c>
      <c r="C83" s="42" t="e">
        <f>Info!#REF!</f>
        <v>#REF!</v>
      </c>
      <c r="D83" s="43" t="s">
        <v>126</v>
      </c>
      <c r="E83" s="77">
        <v>1</v>
      </c>
      <c r="F83" s="85"/>
      <c r="G83" s="86"/>
      <c r="H83" s="42" t="s">
        <v>127</v>
      </c>
      <c r="I83" s="77">
        <v>4</v>
      </c>
      <c r="J83" s="78"/>
      <c r="K83" s="79"/>
      <c r="L83" s="44">
        <v>3</v>
      </c>
    </row>
    <row r="84" spans="1:12" ht="13.5" thickBot="1" x14ac:dyDescent="0.35">
      <c r="A84" s="52" t="s">
        <v>129</v>
      </c>
      <c r="B84" s="46" t="s">
        <v>130</v>
      </c>
      <c r="C84" s="47">
        <v>3</v>
      </c>
      <c r="D84" s="48"/>
      <c r="E84" s="80" t="e">
        <f>Info2!#REF!</f>
        <v>#REF!</v>
      </c>
      <c r="F84" s="83" t="e">
        <f>Info2!#REF!</f>
        <v>#REF!</v>
      </c>
      <c r="G84" s="84" t="e">
        <f>Info2!#REF!</f>
        <v>#REF!</v>
      </c>
      <c r="H84" s="47" t="s">
        <v>127</v>
      </c>
      <c r="I84" s="80" t="str">
        <f>Info2!$C$7</f>
        <v xml:space="preserve"> </v>
      </c>
      <c r="J84" s="81"/>
      <c r="K84" s="82"/>
      <c r="L84" s="49" t="e">
        <f>Info2!#REF!</f>
        <v>#REF!</v>
      </c>
    </row>
    <row r="85" spans="1:12" ht="14" thickTop="1" thickBot="1" x14ac:dyDescent="0.35">
      <c r="A85" s="55"/>
      <c r="B85" s="56"/>
      <c r="C85" s="57"/>
      <c r="D85" s="50" t="s">
        <v>131</v>
      </c>
      <c r="E85" s="50"/>
      <c r="F85" s="50"/>
      <c r="G85" s="50"/>
      <c r="H85" s="50" t="s">
        <v>131</v>
      </c>
      <c r="I85" s="50"/>
      <c r="J85" s="50"/>
      <c r="K85" s="50"/>
      <c r="L85" s="57"/>
    </row>
    <row r="86" spans="1:12" ht="14" thickTop="1" thickBot="1" x14ac:dyDescent="0.35">
      <c r="A86" s="55"/>
      <c r="B86" s="34"/>
      <c r="C86" s="37"/>
      <c r="D86" s="37"/>
      <c r="E86" s="37"/>
      <c r="F86" s="37"/>
      <c r="G86" s="37"/>
      <c r="H86" s="37"/>
      <c r="I86" s="37"/>
      <c r="J86" s="37"/>
      <c r="K86" s="37"/>
      <c r="L86" s="37"/>
    </row>
    <row r="87" spans="1:12" ht="14" thickTop="1" thickBot="1" x14ac:dyDescent="0.35">
      <c r="A87" s="54" t="s">
        <v>34</v>
      </c>
      <c r="B87" s="34"/>
      <c r="C87" s="37"/>
      <c r="D87" s="33"/>
      <c r="E87" s="37"/>
      <c r="F87" s="37"/>
      <c r="G87" s="37"/>
      <c r="H87" s="37"/>
      <c r="I87" s="37"/>
      <c r="J87" s="37"/>
      <c r="K87" s="37"/>
      <c r="L87" s="37"/>
    </row>
    <row r="88" spans="1:12" ht="14" thickTop="1" thickBot="1" x14ac:dyDescent="0.35">
      <c r="A88" s="51">
        <v>5</v>
      </c>
      <c r="B88" s="41" t="s">
        <v>70</v>
      </c>
      <c r="C88" s="42" t="e">
        <f>Info!#REF!</f>
        <v>#REF!</v>
      </c>
      <c r="D88" s="43" t="s">
        <v>126</v>
      </c>
      <c r="E88" s="77">
        <v>2</v>
      </c>
      <c r="F88" s="85"/>
      <c r="G88" s="86"/>
      <c r="H88" s="42" t="s">
        <v>127</v>
      </c>
      <c r="I88" s="77">
        <v>3</v>
      </c>
      <c r="J88" s="78"/>
      <c r="K88" s="79"/>
      <c r="L88" s="44">
        <v>1</v>
      </c>
    </row>
    <row r="89" spans="1:12" ht="13.5" thickBot="1" x14ac:dyDescent="0.35">
      <c r="A89" s="52">
        <v>0.33333333333333331</v>
      </c>
      <c r="B89" s="46" t="s">
        <v>130</v>
      </c>
      <c r="C89" s="47">
        <v>4</v>
      </c>
      <c r="D89" s="48"/>
      <c r="E89" s="80" t="e">
        <f>Info2!#REF!</f>
        <v>#REF!</v>
      </c>
      <c r="F89" s="83"/>
      <c r="G89" s="84"/>
      <c r="H89" s="47" t="s">
        <v>127</v>
      </c>
      <c r="I89" s="80" t="e">
        <f>Info2!#REF!</f>
        <v>#REF!</v>
      </c>
      <c r="J89" s="81"/>
      <c r="K89" s="82"/>
      <c r="L89" s="49" t="e">
        <f>Info2!$B$5</f>
        <v>#REF!</v>
      </c>
    </row>
    <row r="90" spans="1:12" ht="14" thickTop="1" thickBot="1" x14ac:dyDescent="0.35">
      <c r="A90" s="39"/>
      <c r="B90" s="34"/>
      <c r="C90" s="37"/>
      <c r="D90" s="50" t="s">
        <v>131</v>
      </c>
      <c r="E90" s="50"/>
      <c r="F90" s="50"/>
      <c r="G90" s="50"/>
      <c r="H90" s="50" t="s">
        <v>131</v>
      </c>
      <c r="I90" s="50"/>
      <c r="J90" s="50"/>
      <c r="K90" s="50"/>
      <c r="L90" s="37"/>
    </row>
    <row r="91" spans="1:12" ht="14" thickTop="1" thickBot="1" x14ac:dyDescent="0.35">
      <c r="A91" s="33"/>
      <c r="B91" s="34"/>
      <c r="C91" s="37"/>
      <c r="D91" s="33"/>
      <c r="E91" s="37"/>
      <c r="F91" s="37"/>
      <c r="G91" s="37"/>
      <c r="H91" s="37"/>
      <c r="I91" s="37"/>
      <c r="J91" s="37"/>
      <c r="K91" s="37"/>
      <c r="L91" s="37"/>
    </row>
    <row r="92" spans="1:12" ht="14" thickTop="1" thickBot="1" x14ac:dyDescent="0.35">
      <c r="A92" s="51">
        <v>6</v>
      </c>
      <c r="B92" s="41" t="s">
        <v>70</v>
      </c>
      <c r="C92" s="42" t="e">
        <f>Info!#REF!</f>
        <v>#REF!</v>
      </c>
      <c r="D92" s="43" t="s">
        <v>126</v>
      </c>
      <c r="E92" s="77">
        <v>3</v>
      </c>
      <c r="F92" s="85"/>
      <c r="G92" s="86"/>
      <c r="H92" s="42" t="s">
        <v>127</v>
      </c>
      <c r="I92" s="77">
        <v>4</v>
      </c>
      <c r="J92" s="78"/>
      <c r="K92" s="79"/>
      <c r="L92" s="44">
        <v>2</v>
      </c>
    </row>
    <row r="93" spans="1:12" ht="13.5" thickBot="1" x14ac:dyDescent="0.35">
      <c r="A93" s="52">
        <v>0.375</v>
      </c>
      <c r="B93" s="46" t="s">
        <v>130</v>
      </c>
      <c r="C93" s="47">
        <v>5</v>
      </c>
      <c r="D93" s="48"/>
      <c r="E93" s="80" t="e">
        <f>Info2!#REF!</f>
        <v>#REF!</v>
      </c>
      <c r="F93" s="83"/>
      <c r="G93" s="84"/>
      <c r="H93" s="47" t="s">
        <v>127</v>
      </c>
      <c r="I93" s="80" t="e">
        <f>Info2!$C$6</f>
        <v>#REF!</v>
      </c>
      <c r="J93" s="81"/>
      <c r="K93" s="82"/>
      <c r="L93" s="49" t="e">
        <f>Info2!#REF!</f>
        <v>#REF!</v>
      </c>
    </row>
    <row r="94" spans="1:12" ht="14" thickTop="1" thickBot="1" x14ac:dyDescent="0.35">
      <c r="A94" s="39"/>
      <c r="B94" s="34"/>
      <c r="C94" s="37"/>
      <c r="D94" s="50" t="s">
        <v>131</v>
      </c>
      <c r="E94" s="50"/>
      <c r="F94" s="50"/>
      <c r="G94" s="50"/>
      <c r="H94" s="50" t="s">
        <v>131</v>
      </c>
      <c r="I94" s="50"/>
      <c r="J94" s="50"/>
      <c r="K94" s="50"/>
      <c r="L94" s="37"/>
    </row>
    <row r="95" spans="1:12" ht="14" thickTop="1" thickBot="1" x14ac:dyDescent="0.35">
      <c r="A95" s="40"/>
      <c r="B95" s="34"/>
      <c r="C95" s="37"/>
      <c r="D95" s="33"/>
      <c r="E95" s="37"/>
      <c r="F95" s="37"/>
      <c r="G95" s="37"/>
      <c r="H95" s="37"/>
      <c r="I95" s="37"/>
      <c r="J95" s="37"/>
      <c r="K95" s="37"/>
      <c r="L95" s="37"/>
    </row>
    <row r="96" spans="1:12" ht="14" thickTop="1" thickBot="1" x14ac:dyDescent="0.35">
      <c r="A96" s="51">
        <v>7</v>
      </c>
      <c r="B96" s="41" t="s">
        <v>70</v>
      </c>
      <c r="C96" s="42" t="e">
        <f>Info!#REF!</f>
        <v>#REF!</v>
      </c>
      <c r="D96" s="43" t="s">
        <v>126</v>
      </c>
      <c r="E96" s="77">
        <v>1</v>
      </c>
      <c r="F96" s="85"/>
      <c r="G96" s="86"/>
      <c r="H96" s="42" t="s">
        <v>127</v>
      </c>
      <c r="I96" s="77">
        <v>2</v>
      </c>
      <c r="J96" s="78"/>
      <c r="K96" s="79"/>
      <c r="L96" s="44">
        <v>4</v>
      </c>
    </row>
    <row r="97" spans="1:12" ht="13.5" thickBot="1" x14ac:dyDescent="0.35">
      <c r="A97" s="52" t="s">
        <v>129</v>
      </c>
      <c r="B97" s="46" t="s">
        <v>130</v>
      </c>
      <c r="C97" s="47">
        <v>6</v>
      </c>
      <c r="D97" s="48"/>
      <c r="E97" s="80" t="e">
        <f>Info2!$B$5</f>
        <v>#REF!</v>
      </c>
      <c r="F97" s="83"/>
      <c r="G97" s="84"/>
      <c r="H97" s="47" t="s">
        <v>127</v>
      </c>
      <c r="I97" s="80" t="e">
        <f>Info2!#REF!</f>
        <v>#REF!</v>
      </c>
      <c r="J97" s="81"/>
      <c r="K97" s="82"/>
      <c r="L97" s="49" t="e">
        <f>Info2!$C$6</f>
        <v>#REF!</v>
      </c>
    </row>
    <row r="98" spans="1:12" ht="14" thickTop="1" thickBot="1" x14ac:dyDescent="0.35">
      <c r="A98" s="39"/>
      <c r="B98" s="34"/>
      <c r="C98" s="37"/>
      <c r="D98" s="50" t="s">
        <v>131</v>
      </c>
      <c r="E98" s="50"/>
      <c r="F98" s="50"/>
      <c r="G98" s="50"/>
      <c r="H98" s="50" t="s">
        <v>131</v>
      </c>
      <c r="I98" s="50"/>
      <c r="J98" s="50"/>
      <c r="K98" s="50"/>
      <c r="L98" s="37"/>
    </row>
    <row r="99" spans="1:12" ht="14" thickTop="1" thickBot="1" x14ac:dyDescent="0.35">
      <c r="A99" s="33"/>
      <c r="B99" s="34"/>
      <c r="C99" s="37"/>
      <c r="D99" s="33"/>
      <c r="E99" s="37"/>
      <c r="F99" s="37"/>
      <c r="G99" s="37"/>
      <c r="H99" s="37"/>
      <c r="I99" s="37"/>
      <c r="J99" s="37"/>
      <c r="K99" s="37"/>
      <c r="L99" s="37"/>
    </row>
    <row r="100" spans="1:12" ht="14" thickTop="1" thickBot="1" x14ac:dyDescent="0.35">
      <c r="A100" s="51">
        <v>8</v>
      </c>
      <c r="B100" s="41" t="s">
        <v>70</v>
      </c>
      <c r="C100" s="42" t="e">
        <f>Info!#REF!</f>
        <v>#REF!</v>
      </c>
      <c r="D100" s="43" t="s">
        <v>126</v>
      </c>
      <c r="E100" s="77">
        <v>1</v>
      </c>
      <c r="F100" s="85"/>
      <c r="G100" s="86"/>
      <c r="H100" s="42" t="s">
        <v>127</v>
      </c>
      <c r="I100" s="77">
        <v>2</v>
      </c>
      <c r="J100" s="78"/>
      <c r="K100" s="79"/>
      <c r="L100" s="44">
        <v>4</v>
      </c>
    </row>
    <row r="101" spans="1:12" ht="13.5" thickBot="1" x14ac:dyDescent="0.35">
      <c r="A101" s="52" t="s">
        <v>129</v>
      </c>
      <c r="B101" s="46" t="s">
        <v>130</v>
      </c>
      <c r="C101" s="47">
        <v>6</v>
      </c>
      <c r="D101" s="48"/>
      <c r="E101" s="80" t="e">
        <f>Info2!$B$6</f>
        <v>#REF!</v>
      </c>
      <c r="F101" s="83"/>
      <c r="G101" s="84"/>
      <c r="H101" s="47" t="s">
        <v>127</v>
      </c>
      <c r="I101" s="80" t="e">
        <f>Info2!#REF!</f>
        <v>#REF!</v>
      </c>
      <c r="J101" s="81"/>
      <c r="K101" s="82"/>
      <c r="L101" s="49" t="e">
        <f>Info2!$C$5</f>
        <v>#REF!</v>
      </c>
    </row>
    <row r="102" spans="1:12" ht="14" thickTop="1" thickBot="1" x14ac:dyDescent="0.35">
      <c r="A102" s="33"/>
      <c r="B102" s="33"/>
      <c r="C102" s="33"/>
      <c r="D102" s="50" t="s">
        <v>131</v>
      </c>
      <c r="E102" s="50"/>
      <c r="F102" s="50"/>
      <c r="G102" s="50"/>
      <c r="H102" s="50" t="s">
        <v>131</v>
      </c>
      <c r="I102" s="50"/>
      <c r="J102" s="50"/>
      <c r="K102" s="50"/>
      <c r="L102" s="33"/>
    </row>
    <row r="103" spans="1:12" ht="13.5" thickTop="1" x14ac:dyDescent="0.3">
      <c r="A103" s="33"/>
      <c r="B103" s="33" t="s">
        <v>124</v>
      </c>
      <c r="C103" s="33"/>
      <c r="D103" s="33"/>
      <c r="E103" s="37" t="e">
        <f>Info!#REF!</f>
        <v>#REF!</v>
      </c>
      <c r="G103" s="33"/>
      <c r="H103" s="33"/>
      <c r="I103" s="33"/>
      <c r="J103" s="33"/>
      <c r="K103" s="33"/>
      <c r="L103" s="33"/>
    </row>
    <row r="104" spans="1:12" ht="13.5" thickBot="1" x14ac:dyDescent="0.35">
      <c r="A104" s="33" t="s">
        <v>125</v>
      </c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7" t="s">
        <v>128</v>
      </c>
    </row>
    <row r="105" spans="1:12" ht="14" thickTop="1" thickBot="1" x14ac:dyDescent="0.35">
      <c r="A105" s="51">
        <v>1</v>
      </c>
      <c r="B105" s="41" t="s">
        <v>70</v>
      </c>
      <c r="C105" s="42" t="e">
        <f>Info!#REF!</f>
        <v>#REF!</v>
      </c>
      <c r="D105" s="43" t="s">
        <v>126</v>
      </c>
      <c r="E105" s="77">
        <v>1</v>
      </c>
      <c r="F105" s="85"/>
      <c r="G105" s="86"/>
      <c r="H105" s="42" t="s">
        <v>127</v>
      </c>
      <c r="I105" s="77">
        <v>3</v>
      </c>
      <c r="J105" s="78"/>
      <c r="K105" s="79"/>
      <c r="L105" s="44">
        <v>2</v>
      </c>
    </row>
    <row r="106" spans="1:12" ht="13.5" thickBot="1" x14ac:dyDescent="0.35">
      <c r="A106" s="45">
        <v>0.6875</v>
      </c>
      <c r="B106" s="46" t="s">
        <v>130</v>
      </c>
      <c r="C106" s="47">
        <v>1</v>
      </c>
      <c r="D106" s="48"/>
      <c r="E106" s="80" t="e">
        <f>Info2!$D$5</f>
        <v>#REF!</v>
      </c>
      <c r="F106" s="83"/>
      <c r="G106" s="84"/>
      <c r="H106" s="47" t="s">
        <v>127</v>
      </c>
      <c r="I106" s="80" t="e">
        <f>Info2!#REF!</f>
        <v>#REF!</v>
      </c>
      <c r="J106" s="81"/>
      <c r="K106" s="82"/>
      <c r="L106" s="49" t="e">
        <f>Info2!#REF!</f>
        <v>#REF!</v>
      </c>
    </row>
    <row r="107" spans="1:12" ht="14" thickTop="1" thickBot="1" x14ac:dyDescent="0.35">
      <c r="A107" s="38"/>
      <c r="B107" s="34"/>
      <c r="C107" s="37"/>
      <c r="D107" s="50" t="s">
        <v>131</v>
      </c>
      <c r="E107" s="50"/>
      <c r="F107" s="50"/>
      <c r="G107" s="50"/>
      <c r="H107" s="50" t="s">
        <v>131</v>
      </c>
      <c r="I107" s="50"/>
      <c r="J107" s="50"/>
      <c r="K107" s="50"/>
      <c r="L107" s="37"/>
    </row>
    <row r="108" spans="1:12" ht="14" thickTop="1" thickBot="1" x14ac:dyDescent="0.35">
      <c r="A108" s="33"/>
      <c r="B108" s="34"/>
      <c r="C108" s="37"/>
      <c r="D108" s="33"/>
      <c r="E108" s="37"/>
      <c r="F108" s="37"/>
      <c r="G108" s="37"/>
      <c r="H108" s="37"/>
      <c r="I108" s="37"/>
      <c r="J108" s="37"/>
      <c r="K108" s="37"/>
      <c r="L108" s="37"/>
    </row>
    <row r="109" spans="1:12" ht="14" thickTop="1" thickBot="1" x14ac:dyDescent="0.35">
      <c r="A109" s="51">
        <v>2</v>
      </c>
      <c r="B109" s="41" t="s">
        <v>70</v>
      </c>
      <c r="C109" s="42" t="e">
        <f>Info!#REF!</f>
        <v>#REF!</v>
      </c>
      <c r="D109" s="43" t="s">
        <v>126</v>
      </c>
      <c r="E109" s="77">
        <v>2</v>
      </c>
      <c r="F109" s="85"/>
      <c r="G109" s="86"/>
      <c r="H109" s="42" t="s">
        <v>127</v>
      </c>
      <c r="I109" s="77">
        <v>4</v>
      </c>
      <c r="J109" s="78"/>
      <c r="K109" s="79"/>
      <c r="L109" s="44">
        <v>1</v>
      </c>
    </row>
    <row r="110" spans="1:12" ht="13.5" thickBot="1" x14ac:dyDescent="0.35">
      <c r="A110" s="45">
        <v>0.72916666666666663</v>
      </c>
      <c r="B110" s="46" t="s">
        <v>130</v>
      </c>
      <c r="C110" s="47">
        <v>2</v>
      </c>
      <c r="D110" s="48"/>
      <c r="E110" s="80" t="e">
        <f>Info2!#REF!</f>
        <v>#REF!</v>
      </c>
      <c r="F110" s="83" t="e">
        <f>Info2!#REF!</f>
        <v>#REF!</v>
      </c>
      <c r="G110" s="84" t="e">
        <f>Info2!#REF!</f>
        <v>#REF!</v>
      </c>
      <c r="H110" s="47" t="s">
        <v>127</v>
      </c>
      <c r="I110" s="80" t="e">
        <f>Info2!$E$6</f>
        <v>#REF!</v>
      </c>
      <c r="J110" s="81"/>
      <c r="K110" s="82"/>
      <c r="L110" s="49" t="e">
        <f>Info2!$D$5</f>
        <v>#REF!</v>
      </c>
    </row>
    <row r="111" spans="1:12" ht="14" thickTop="1" thickBot="1" x14ac:dyDescent="0.35">
      <c r="A111" s="38"/>
      <c r="B111" s="34"/>
      <c r="C111" s="37"/>
      <c r="D111" s="50" t="s">
        <v>131</v>
      </c>
      <c r="E111" s="50"/>
      <c r="F111" s="50"/>
      <c r="G111" s="50"/>
      <c r="H111" s="50" t="s">
        <v>131</v>
      </c>
      <c r="I111" s="50"/>
      <c r="J111" s="50"/>
      <c r="K111" s="50"/>
      <c r="L111" s="37"/>
    </row>
    <row r="112" spans="1:12" ht="14" thickTop="1" thickBot="1" x14ac:dyDescent="0.35">
      <c r="A112" s="33"/>
      <c r="B112" s="34"/>
      <c r="C112" s="37"/>
      <c r="D112" s="33"/>
      <c r="E112" s="37"/>
      <c r="F112" s="37"/>
      <c r="G112" s="37"/>
      <c r="H112" s="37"/>
      <c r="I112" s="37"/>
      <c r="J112" s="37"/>
      <c r="K112" s="37"/>
      <c r="L112" s="37"/>
    </row>
    <row r="113" spans="1:12" ht="14" thickTop="1" thickBot="1" x14ac:dyDescent="0.35">
      <c r="A113" s="51">
        <v>3</v>
      </c>
      <c r="B113" s="41" t="s">
        <v>70</v>
      </c>
      <c r="C113" s="42" t="e">
        <f>Info!#REF!</f>
        <v>#REF!</v>
      </c>
      <c r="D113" s="43" t="s">
        <v>126</v>
      </c>
      <c r="E113" s="77">
        <v>1</v>
      </c>
      <c r="F113" s="85"/>
      <c r="G113" s="86"/>
      <c r="H113" s="42" t="s">
        <v>127</v>
      </c>
      <c r="I113" s="77">
        <v>4</v>
      </c>
      <c r="J113" s="78"/>
      <c r="K113" s="79"/>
      <c r="L113" s="44">
        <v>3</v>
      </c>
    </row>
    <row r="114" spans="1:12" ht="13.5" thickBot="1" x14ac:dyDescent="0.35">
      <c r="A114" s="52" t="s">
        <v>129</v>
      </c>
      <c r="B114" s="46" t="s">
        <v>130</v>
      </c>
      <c r="C114" s="47">
        <v>3</v>
      </c>
      <c r="D114" s="48"/>
      <c r="E114" s="80" t="e">
        <f>Info2!$D$5</f>
        <v>#REF!</v>
      </c>
      <c r="F114" s="83"/>
      <c r="G114" s="84"/>
      <c r="H114" s="47" t="s">
        <v>127</v>
      </c>
      <c r="I114" s="80" t="e">
        <f>Info2!$E$6</f>
        <v>#REF!</v>
      </c>
      <c r="J114" s="81"/>
      <c r="K114" s="82"/>
      <c r="L114" s="49" t="e">
        <f>Info2!#REF!</f>
        <v>#REF!</v>
      </c>
    </row>
    <row r="115" spans="1:12" ht="14" thickTop="1" thickBot="1" x14ac:dyDescent="0.35">
      <c r="A115" s="39"/>
      <c r="B115" s="34"/>
      <c r="C115" s="37"/>
      <c r="D115" s="50" t="s">
        <v>131</v>
      </c>
      <c r="E115" s="50"/>
      <c r="F115" s="50"/>
      <c r="G115" s="50"/>
      <c r="H115" s="50" t="s">
        <v>131</v>
      </c>
      <c r="I115" s="50"/>
      <c r="J115" s="50"/>
      <c r="K115" s="50"/>
      <c r="L115" s="37"/>
    </row>
    <row r="116" spans="1:12" ht="14" thickTop="1" thickBot="1" x14ac:dyDescent="0.35">
      <c r="A116" s="33"/>
      <c r="B116" s="34"/>
      <c r="C116" s="37"/>
      <c r="D116" s="33"/>
      <c r="E116" s="37"/>
      <c r="F116" s="37"/>
      <c r="G116" s="37"/>
      <c r="H116" s="37"/>
      <c r="I116" s="37"/>
      <c r="J116" s="37"/>
      <c r="K116" s="37"/>
      <c r="L116" s="37"/>
    </row>
    <row r="117" spans="1:12" ht="14" thickTop="1" thickBot="1" x14ac:dyDescent="0.35">
      <c r="A117" s="51">
        <v>4</v>
      </c>
      <c r="B117" s="41" t="s">
        <v>70</v>
      </c>
      <c r="C117" s="42" t="e">
        <f>Info!#REF!</f>
        <v>#REF!</v>
      </c>
      <c r="D117" s="43" t="s">
        <v>126</v>
      </c>
      <c r="E117" s="77">
        <v>1</v>
      </c>
      <c r="F117" s="85"/>
      <c r="G117" s="86"/>
      <c r="H117" s="42" t="s">
        <v>127</v>
      </c>
      <c r="I117" s="77">
        <v>4</v>
      </c>
      <c r="J117" s="78"/>
      <c r="K117" s="79"/>
      <c r="L117" s="44">
        <v>3</v>
      </c>
    </row>
    <row r="118" spans="1:12" ht="13.5" thickBot="1" x14ac:dyDescent="0.35">
      <c r="A118" s="52" t="s">
        <v>129</v>
      </c>
      <c r="B118" s="46" t="s">
        <v>130</v>
      </c>
      <c r="C118" s="47">
        <v>3</v>
      </c>
      <c r="D118" s="48"/>
      <c r="E118" s="80" t="e">
        <f>Info2!$D$6</f>
        <v>#REF!</v>
      </c>
      <c r="F118" s="83"/>
      <c r="G118" s="84"/>
      <c r="H118" s="47" t="s">
        <v>127</v>
      </c>
      <c r="I118" s="80" t="e">
        <f>Info2!$E$5</f>
        <v>#REF!</v>
      </c>
      <c r="J118" s="81"/>
      <c r="K118" s="82"/>
      <c r="L118" s="49" t="e">
        <f>Info2!#REF!</f>
        <v>#REF!</v>
      </c>
    </row>
    <row r="119" spans="1:12" ht="14" thickTop="1" thickBot="1" x14ac:dyDescent="0.35">
      <c r="A119" s="55"/>
      <c r="B119" s="56"/>
      <c r="C119" s="57"/>
      <c r="D119" s="50" t="s">
        <v>131</v>
      </c>
      <c r="E119" s="50"/>
      <c r="F119" s="50"/>
      <c r="G119" s="50"/>
      <c r="H119" s="50" t="s">
        <v>131</v>
      </c>
      <c r="I119" s="50"/>
      <c r="J119" s="50"/>
      <c r="K119" s="50"/>
      <c r="L119" s="57"/>
    </row>
    <row r="120" spans="1:12" ht="14" thickTop="1" thickBot="1" x14ac:dyDescent="0.35">
      <c r="A120" s="55"/>
      <c r="B120" s="34"/>
      <c r="C120" s="37"/>
      <c r="D120" s="37"/>
      <c r="E120" s="37"/>
      <c r="F120" s="37"/>
      <c r="G120" s="37"/>
      <c r="H120" s="37"/>
      <c r="I120" s="37"/>
      <c r="J120" s="37"/>
      <c r="K120" s="37"/>
      <c r="L120" s="37"/>
    </row>
    <row r="121" spans="1:12" ht="14" thickTop="1" thickBot="1" x14ac:dyDescent="0.35">
      <c r="A121" s="54" t="s">
        <v>34</v>
      </c>
      <c r="B121" s="34"/>
      <c r="C121" s="37"/>
      <c r="D121" s="33"/>
      <c r="E121" s="37"/>
      <c r="F121" s="37"/>
      <c r="G121" s="37"/>
      <c r="H121" s="37"/>
      <c r="I121" s="37"/>
      <c r="J121" s="37"/>
      <c r="K121" s="37"/>
      <c r="L121" s="37"/>
    </row>
    <row r="122" spans="1:12" ht="14" thickTop="1" thickBot="1" x14ac:dyDescent="0.35">
      <c r="A122" s="51">
        <v>5</v>
      </c>
      <c r="B122" s="41" t="s">
        <v>70</v>
      </c>
      <c r="C122" s="42" t="e">
        <f>Info!#REF!</f>
        <v>#REF!</v>
      </c>
      <c r="D122" s="43" t="s">
        <v>126</v>
      </c>
      <c r="E122" s="77">
        <v>2</v>
      </c>
      <c r="F122" s="85"/>
      <c r="G122" s="86"/>
      <c r="H122" s="42" t="s">
        <v>127</v>
      </c>
      <c r="I122" s="77">
        <v>3</v>
      </c>
      <c r="J122" s="78"/>
      <c r="K122" s="79"/>
      <c r="L122" s="44">
        <v>1</v>
      </c>
    </row>
    <row r="123" spans="1:12" ht="13.5" thickBot="1" x14ac:dyDescent="0.35">
      <c r="A123" s="52">
        <v>0.33333333333333331</v>
      </c>
      <c r="B123" s="46" t="s">
        <v>130</v>
      </c>
      <c r="C123" s="47">
        <v>4</v>
      </c>
      <c r="D123" s="48"/>
      <c r="E123" s="80" t="e">
        <f>Info2!#REF!</f>
        <v>#REF!</v>
      </c>
      <c r="F123" s="83"/>
      <c r="G123" s="84"/>
      <c r="H123" s="47" t="s">
        <v>127</v>
      </c>
      <c r="I123" s="80" t="e">
        <f>Info2!#REF!</f>
        <v>#REF!</v>
      </c>
      <c r="J123" s="81" t="e">
        <f>Info2!#REF!</f>
        <v>#REF!</v>
      </c>
      <c r="K123" s="82" t="e">
        <f>Info2!#REF!</f>
        <v>#REF!</v>
      </c>
      <c r="L123" s="49" t="e">
        <f>Info2!$D$6</f>
        <v>#REF!</v>
      </c>
    </row>
    <row r="124" spans="1:12" ht="14" thickTop="1" thickBot="1" x14ac:dyDescent="0.35">
      <c r="A124" s="39"/>
      <c r="B124" s="34"/>
      <c r="C124" s="37"/>
      <c r="D124" s="50" t="s">
        <v>131</v>
      </c>
      <c r="E124" s="50"/>
      <c r="F124" s="50"/>
      <c r="G124" s="50"/>
      <c r="H124" s="50" t="s">
        <v>131</v>
      </c>
      <c r="I124" s="50"/>
      <c r="J124" s="50"/>
      <c r="K124" s="50"/>
      <c r="L124" s="37"/>
    </row>
    <row r="125" spans="1:12" ht="14" thickTop="1" thickBot="1" x14ac:dyDescent="0.35">
      <c r="A125" s="33"/>
      <c r="B125" s="34"/>
      <c r="C125" s="37"/>
      <c r="D125" s="33"/>
      <c r="E125" s="37"/>
      <c r="F125" s="37"/>
      <c r="G125" s="37"/>
      <c r="H125" s="37"/>
      <c r="I125" s="37"/>
      <c r="J125" s="37"/>
      <c r="K125" s="37"/>
      <c r="L125" s="37"/>
    </row>
    <row r="126" spans="1:12" ht="14" thickTop="1" thickBot="1" x14ac:dyDescent="0.35">
      <c r="A126" s="51">
        <v>6</v>
      </c>
      <c r="B126" s="41" t="s">
        <v>70</v>
      </c>
      <c r="C126" s="42" t="e">
        <f>Info!#REF!</f>
        <v>#REF!</v>
      </c>
      <c r="D126" s="43" t="s">
        <v>126</v>
      </c>
      <c r="E126" s="77">
        <v>3</v>
      </c>
      <c r="F126" s="85"/>
      <c r="G126" s="86"/>
      <c r="H126" s="42" t="s">
        <v>127</v>
      </c>
      <c r="I126" s="77">
        <v>4</v>
      </c>
      <c r="J126" s="78"/>
      <c r="K126" s="79"/>
      <c r="L126" s="44">
        <v>2</v>
      </c>
    </row>
    <row r="127" spans="1:12" ht="13.5" thickBot="1" x14ac:dyDescent="0.35">
      <c r="A127" s="52">
        <v>0.375</v>
      </c>
      <c r="B127" s="46" t="s">
        <v>130</v>
      </c>
      <c r="C127" s="47">
        <v>5</v>
      </c>
      <c r="D127" s="48"/>
      <c r="E127" s="80" t="e">
        <f>Info2!#REF!</f>
        <v>#REF!</v>
      </c>
      <c r="F127" s="83" t="e">
        <f>Info2!#REF!</f>
        <v>#REF!</v>
      </c>
      <c r="G127" s="84" t="e">
        <f>Info2!#REF!</f>
        <v>#REF!</v>
      </c>
      <c r="H127" s="47" t="s">
        <v>127</v>
      </c>
      <c r="I127" s="80" t="e">
        <f>Info2!$E$5</f>
        <v>#REF!</v>
      </c>
      <c r="J127" s="81"/>
      <c r="K127" s="82"/>
      <c r="L127" s="49" t="e">
        <f>Info2!#REF!</f>
        <v>#REF!</v>
      </c>
    </row>
    <row r="128" spans="1:12" ht="14" thickTop="1" thickBot="1" x14ac:dyDescent="0.35">
      <c r="A128" s="39"/>
      <c r="B128" s="34"/>
      <c r="C128" s="37"/>
      <c r="D128" s="50" t="s">
        <v>131</v>
      </c>
      <c r="E128" s="50"/>
      <c r="F128" s="50"/>
      <c r="G128" s="50"/>
      <c r="H128" s="50" t="s">
        <v>131</v>
      </c>
      <c r="I128" s="50"/>
      <c r="J128" s="50"/>
      <c r="K128" s="50"/>
      <c r="L128" s="37"/>
    </row>
    <row r="129" spans="1:12" ht="14" thickTop="1" thickBot="1" x14ac:dyDescent="0.35">
      <c r="A129" s="40"/>
      <c r="B129" s="34"/>
      <c r="C129" s="37"/>
      <c r="D129" s="33"/>
      <c r="E129" s="37"/>
      <c r="F129" s="37"/>
      <c r="G129" s="37"/>
      <c r="H129" s="37"/>
      <c r="I129" s="37"/>
      <c r="J129" s="37"/>
      <c r="K129" s="37"/>
      <c r="L129" s="37"/>
    </row>
    <row r="130" spans="1:12" ht="14" thickTop="1" thickBot="1" x14ac:dyDescent="0.35">
      <c r="A130" s="51">
        <v>7</v>
      </c>
      <c r="B130" s="41" t="s">
        <v>70</v>
      </c>
      <c r="C130" s="42" t="e">
        <f>Info!#REF!</f>
        <v>#REF!</v>
      </c>
      <c r="D130" s="43" t="s">
        <v>126</v>
      </c>
      <c r="E130" s="77">
        <v>3</v>
      </c>
      <c r="F130" s="85"/>
      <c r="G130" s="86"/>
      <c r="H130" s="42" t="s">
        <v>127</v>
      </c>
      <c r="I130" s="77">
        <v>4</v>
      </c>
      <c r="J130" s="78"/>
      <c r="K130" s="79"/>
      <c r="L130" s="44">
        <v>2</v>
      </c>
    </row>
    <row r="131" spans="1:12" ht="13.5" thickBot="1" x14ac:dyDescent="0.35">
      <c r="A131" s="52" t="s">
        <v>129</v>
      </c>
      <c r="B131" s="46" t="s">
        <v>130</v>
      </c>
      <c r="C131" s="47">
        <v>5</v>
      </c>
      <c r="D131" s="48"/>
      <c r="E131" s="80" t="e">
        <f>Info2!#REF!</f>
        <v>#REF!</v>
      </c>
      <c r="F131" s="83"/>
      <c r="G131" s="84"/>
      <c r="H131" s="47" t="s">
        <v>127</v>
      </c>
      <c r="I131" s="80" t="e">
        <f>Info2!#REF!</f>
        <v>#REF!</v>
      </c>
      <c r="J131" s="81"/>
      <c r="K131" s="82"/>
      <c r="L131" s="49" t="e">
        <f>Info2!#REF!</f>
        <v>#REF!</v>
      </c>
    </row>
    <row r="132" spans="1:12" ht="14" thickTop="1" thickBot="1" x14ac:dyDescent="0.35">
      <c r="A132" s="39"/>
      <c r="B132" s="34"/>
      <c r="C132" s="37"/>
      <c r="D132" s="50" t="s">
        <v>131</v>
      </c>
      <c r="E132" s="50"/>
      <c r="F132" s="50"/>
      <c r="G132" s="50"/>
      <c r="H132" s="50" t="s">
        <v>131</v>
      </c>
      <c r="I132" s="50"/>
      <c r="J132" s="50"/>
      <c r="K132" s="50"/>
      <c r="L132" s="37"/>
    </row>
    <row r="133" spans="1:12" ht="14" thickTop="1" thickBot="1" x14ac:dyDescent="0.35">
      <c r="A133" s="33"/>
      <c r="B133" s="34"/>
      <c r="C133" s="37"/>
      <c r="D133" s="33"/>
      <c r="E133" s="37"/>
      <c r="F133" s="37"/>
      <c r="G133" s="37"/>
      <c r="H133" s="37"/>
      <c r="I133" s="37"/>
      <c r="J133" s="37"/>
      <c r="K133" s="37"/>
      <c r="L133" s="37"/>
    </row>
    <row r="134" spans="1:12" ht="14" thickTop="1" thickBot="1" x14ac:dyDescent="0.35">
      <c r="A134" s="51">
        <v>8</v>
      </c>
      <c r="B134" s="41" t="s">
        <v>70</v>
      </c>
      <c r="C134" s="42" t="e">
        <f>Info!#REF!</f>
        <v>#REF!</v>
      </c>
      <c r="D134" s="43" t="s">
        <v>126</v>
      </c>
      <c r="E134" s="77">
        <v>1</v>
      </c>
      <c r="F134" s="85"/>
      <c r="G134" s="86"/>
      <c r="H134" s="42" t="s">
        <v>127</v>
      </c>
      <c r="I134" s="77">
        <v>2</v>
      </c>
      <c r="J134" s="78"/>
      <c r="K134" s="79"/>
      <c r="L134" s="44">
        <v>4</v>
      </c>
    </row>
    <row r="135" spans="1:12" ht="13.5" thickBot="1" x14ac:dyDescent="0.35">
      <c r="A135" s="52" t="s">
        <v>129</v>
      </c>
      <c r="B135" s="46" t="s">
        <v>130</v>
      </c>
      <c r="C135" s="47">
        <v>6</v>
      </c>
      <c r="D135" s="48"/>
      <c r="E135" s="80" t="str">
        <f>Info2!$D$7</f>
        <v xml:space="preserve"> </v>
      </c>
      <c r="F135" s="83"/>
      <c r="G135" s="84"/>
      <c r="H135" s="47" t="s">
        <v>127</v>
      </c>
      <c r="I135" s="80" t="e">
        <f>Info2!#REF!</f>
        <v>#REF!</v>
      </c>
      <c r="J135" s="81"/>
      <c r="K135" s="82"/>
      <c r="L135" s="49" t="e">
        <f>Info2!#REF!</f>
        <v>#REF!</v>
      </c>
    </row>
    <row r="136" spans="1:12" ht="14" thickTop="1" thickBot="1" x14ac:dyDescent="0.35">
      <c r="A136" s="33"/>
      <c r="B136" s="33"/>
      <c r="C136" s="33"/>
      <c r="D136" s="50" t="s">
        <v>131</v>
      </c>
      <c r="E136" s="50"/>
      <c r="F136" s="50"/>
      <c r="G136" s="50"/>
      <c r="H136" s="50" t="s">
        <v>131</v>
      </c>
      <c r="I136" s="50"/>
      <c r="J136" s="50"/>
      <c r="K136" s="50"/>
      <c r="L136" s="33"/>
    </row>
    <row r="137" spans="1:12" ht="13.5" thickTop="1" x14ac:dyDescent="0.3">
      <c r="A137" s="33"/>
      <c r="B137" s="33" t="s">
        <v>124</v>
      </c>
      <c r="C137" s="33"/>
      <c r="D137" s="33"/>
      <c r="E137" s="37" t="e">
        <f>Info!#REF!</f>
        <v>#REF!</v>
      </c>
      <c r="G137" s="33"/>
      <c r="H137" s="33"/>
      <c r="I137" s="33"/>
      <c r="J137" s="33"/>
      <c r="K137" s="33"/>
      <c r="L137" s="33"/>
    </row>
    <row r="138" spans="1:12" ht="13.5" thickBot="1" x14ac:dyDescent="0.35">
      <c r="A138" s="33" t="s">
        <v>125</v>
      </c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7" t="s">
        <v>128</v>
      </c>
    </row>
    <row r="139" spans="1:12" ht="14" thickTop="1" thickBot="1" x14ac:dyDescent="0.35">
      <c r="A139" s="51">
        <v>1</v>
      </c>
      <c r="B139" s="41" t="s">
        <v>70</v>
      </c>
      <c r="C139" s="42" t="e">
        <f>Info!#REF!</f>
        <v>#REF!</v>
      </c>
      <c r="D139" s="43" t="s">
        <v>126</v>
      </c>
      <c r="E139" s="77">
        <v>1</v>
      </c>
      <c r="F139" s="85"/>
      <c r="G139" s="86"/>
      <c r="H139" s="42" t="s">
        <v>127</v>
      </c>
      <c r="I139" s="77">
        <v>3</v>
      </c>
      <c r="J139" s="78"/>
      <c r="K139" s="79"/>
      <c r="L139" s="44">
        <v>2</v>
      </c>
    </row>
    <row r="140" spans="1:12" ht="13.5" thickBot="1" x14ac:dyDescent="0.35">
      <c r="A140" s="45">
        <v>0.6875</v>
      </c>
      <c r="B140" s="46" t="s">
        <v>130</v>
      </c>
      <c r="C140" s="47">
        <v>1</v>
      </c>
      <c r="D140" s="48"/>
      <c r="E140" s="80" t="e">
        <f>Info2!$D$6</f>
        <v>#REF!</v>
      </c>
      <c r="F140" s="83" t="e">
        <f>Info2!$D$6</f>
        <v>#REF!</v>
      </c>
      <c r="G140" s="84" t="e">
        <f>Info2!$D$6</f>
        <v>#REF!</v>
      </c>
      <c r="H140" s="47" t="s">
        <v>127</v>
      </c>
      <c r="I140" s="80" t="e">
        <f>Info2!#REF!</f>
        <v>#REF!</v>
      </c>
      <c r="J140" s="81" t="e">
        <f>Info2!#REF!</f>
        <v>#REF!</v>
      </c>
      <c r="K140" s="82" t="e">
        <f>Info2!#REF!</f>
        <v>#REF!</v>
      </c>
      <c r="L140" s="49" t="e">
        <f>Info2!#REF!</f>
        <v>#REF!</v>
      </c>
    </row>
    <row r="141" spans="1:12" ht="14" thickTop="1" thickBot="1" x14ac:dyDescent="0.35">
      <c r="A141" s="38"/>
      <c r="B141" s="34"/>
      <c r="C141" s="37"/>
      <c r="D141" s="50" t="s">
        <v>131</v>
      </c>
      <c r="E141" s="50"/>
      <c r="F141" s="50"/>
      <c r="G141" s="50"/>
      <c r="H141" s="50" t="s">
        <v>131</v>
      </c>
      <c r="I141" s="50"/>
      <c r="J141" s="50"/>
      <c r="K141" s="50"/>
      <c r="L141" s="37"/>
    </row>
    <row r="142" spans="1:12" ht="14" thickTop="1" thickBot="1" x14ac:dyDescent="0.35">
      <c r="A142" s="33"/>
      <c r="B142" s="34"/>
      <c r="C142" s="37"/>
      <c r="D142" s="33"/>
      <c r="E142" s="37"/>
      <c r="F142" s="37"/>
      <c r="G142" s="37"/>
      <c r="H142" s="37"/>
      <c r="I142" s="37"/>
      <c r="J142" s="37"/>
      <c r="K142" s="37"/>
      <c r="L142" s="37"/>
    </row>
    <row r="143" spans="1:12" ht="14" thickTop="1" thickBot="1" x14ac:dyDescent="0.35">
      <c r="A143" s="51">
        <v>2</v>
      </c>
      <c r="B143" s="41" t="s">
        <v>70</v>
      </c>
      <c r="C143" s="42" t="e">
        <f>Info!#REF!</f>
        <v>#REF!</v>
      </c>
      <c r="D143" s="43" t="s">
        <v>126</v>
      </c>
      <c r="E143" s="77">
        <v>2</v>
      </c>
      <c r="F143" s="85"/>
      <c r="G143" s="86"/>
      <c r="H143" s="42" t="s">
        <v>127</v>
      </c>
      <c r="I143" s="77">
        <v>4</v>
      </c>
      <c r="J143" s="78"/>
      <c r="K143" s="79"/>
      <c r="L143" s="44">
        <v>1</v>
      </c>
    </row>
    <row r="144" spans="1:12" ht="13.5" thickBot="1" x14ac:dyDescent="0.35">
      <c r="A144" s="45">
        <v>0.72916666666666663</v>
      </c>
      <c r="B144" s="46" t="s">
        <v>130</v>
      </c>
      <c r="C144" s="47">
        <v>2</v>
      </c>
      <c r="D144" s="48"/>
      <c r="E144" s="80" t="e">
        <f>Info2!#REF!</f>
        <v>#REF!</v>
      </c>
      <c r="F144" s="83"/>
      <c r="G144" s="84"/>
      <c r="H144" s="47" t="s">
        <v>127</v>
      </c>
      <c r="I144" s="80" t="e">
        <f>Info2!$E$5</f>
        <v>#REF!</v>
      </c>
      <c r="J144" s="81"/>
      <c r="K144" s="82"/>
      <c r="L144" s="49" t="e">
        <f>Info2!$D$6</f>
        <v>#REF!</v>
      </c>
    </row>
    <row r="145" spans="1:12" ht="14" thickTop="1" thickBot="1" x14ac:dyDescent="0.35">
      <c r="A145" s="38"/>
      <c r="B145" s="34"/>
      <c r="C145" s="37"/>
      <c r="D145" s="50" t="s">
        <v>131</v>
      </c>
      <c r="E145" s="50"/>
      <c r="F145" s="50"/>
      <c r="G145" s="50"/>
      <c r="H145" s="50" t="s">
        <v>131</v>
      </c>
      <c r="I145" s="50"/>
      <c r="J145" s="50"/>
      <c r="K145" s="50"/>
      <c r="L145" s="37"/>
    </row>
    <row r="146" spans="1:12" ht="14" thickTop="1" thickBot="1" x14ac:dyDescent="0.35">
      <c r="A146" s="33"/>
      <c r="B146" s="34"/>
      <c r="C146" s="37"/>
      <c r="D146" s="33"/>
      <c r="E146" s="37"/>
      <c r="F146" s="37"/>
      <c r="G146" s="37"/>
      <c r="H146" s="37"/>
      <c r="I146" s="37"/>
      <c r="J146" s="37"/>
      <c r="K146" s="37"/>
      <c r="L146" s="37"/>
    </row>
    <row r="147" spans="1:12" ht="14" thickTop="1" thickBot="1" x14ac:dyDescent="0.35">
      <c r="A147" s="51">
        <v>3</v>
      </c>
      <c r="B147" s="41" t="s">
        <v>70</v>
      </c>
      <c r="C147" s="42" t="e">
        <f>Info!#REF!</f>
        <v>#REF!</v>
      </c>
      <c r="D147" s="43" t="s">
        <v>126</v>
      </c>
      <c r="E147" s="77">
        <v>2</v>
      </c>
      <c r="F147" s="85"/>
      <c r="G147" s="86"/>
      <c r="H147" s="42" t="s">
        <v>127</v>
      </c>
      <c r="I147" s="77">
        <v>4</v>
      </c>
      <c r="J147" s="78"/>
      <c r="K147" s="79"/>
      <c r="L147" s="44">
        <v>1</v>
      </c>
    </row>
    <row r="148" spans="1:12" ht="13.5" thickBot="1" x14ac:dyDescent="0.35">
      <c r="A148" s="52" t="s">
        <v>129</v>
      </c>
      <c r="B148" s="46" t="s">
        <v>130</v>
      </c>
      <c r="C148" s="47">
        <v>2</v>
      </c>
      <c r="D148" s="48"/>
      <c r="E148" s="80" t="e">
        <f>Info2!#REF!</f>
        <v>#REF!</v>
      </c>
      <c r="F148" s="83"/>
      <c r="G148" s="84"/>
      <c r="H148" s="47" t="s">
        <v>127</v>
      </c>
      <c r="I148" s="80" t="e">
        <f>Info2!#REF!</f>
        <v>#REF!</v>
      </c>
      <c r="J148" s="81"/>
      <c r="K148" s="82"/>
      <c r="L148" s="49" t="str">
        <f>Info2!$D$7</f>
        <v xml:space="preserve"> </v>
      </c>
    </row>
    <row r="149" spans="1:12" ht="14" thickTop="1" thickBot="1" x14ac:dyDescent="0.35">
      <c r="A149" s="39"/>
      <c r="B149" s="34"/>
      <c r="C149" s="37"/>
      <c r="D149" s="50" t="s">
        <v>131</v>
      </c>
      <c r="E149" s="50"/>
      <c r="F149" s="50"/>
      <c r="G149" s="50"/>
      <c r="H149" s="50" t="s">
        <v>131</v>
      </c>
      <c r="I149" s="50"/>
      <c r="J149" s="50"/>
      <c r="K149" s="50"/>
      <c r="L149" s="37"/>
    </row>
    <row r="150" spans="1:12" ht="14" thickTop="1" thickBot="1" x14ac:dyDescent="0.35">
      <c r="A150" s="33"/>
      <c r="B150" s="34"/>
      <c r="C150" s="37"/>
      <c r="D150" s="33"/>
      <c r="E150" s="37"/>
      <c r="F150" s="37"/>
      <c r="G150" s="37"/>
      <c r="H150" s="37"/>
      <c r="I150" s="37"/>
      <c r="J150" s="37"/>
      <c r="K150" s="37"/>
      <c r="L150" s="37"/>
    </row>
    <row r="151" spans="1:12" ht="14" thickTop="1" thickBot="1" x14ac:dyDescent="0.35">
      <c r="A151" s="51">
        <v>4</v>
      </c>
      <c r="B151" s="41" t="s">
        <v>70</v>
      </c>
      <c r="C151" s="42" t="e">
        <f>Info!#REF!</f>
        <v>#REF!</v>
      </c>
      <c r="D151" s="43" t="s">
        <v>126</v>
      </c>
      <c r="E151" s="77">
        <v>1</v>
      </c>
      <c r="F151" s="85"/>
      <c r="G151" s="86"/>
      <c r="H151" s="42" t="s">
        <v>127</v>
      </c>
      <c r="I151" s="77">
        <v>4</v>
      </c>
      <c r="J151" s="78"/>
      <c r="K151" s="79"/>
      <c r="L151" s="44">
        <v>3</v>
      </c>
    </row>
    <row r="152" spans="1:12" ht="13.5" thickBot="1" x14ac:dyDescent="0.35">
      <c r="A152" s="52" t="s">
        <v>129</v>
      </c>
      <c r="B152" s="46" t="s">
        <v>130</v>
      </c>
      <c r="C152" s="47">
        <v>3</v>
      </c>
      <c r="D152" s="48"/>
      <c r="E152" s="80" t="str">
        <f>Info2!$D$7</f>
        <v xml:space="preserve"> </v>
      </c>
      <c r="F152" s="83"/>
      <c r="G152" s="84"/>
      <c r="H152" s="47" t="s">
        <v>127</v>
      </c>
      <c r="I152" s="80" t="e">
        <f>Info2!#REF!</f>
        <v>#REF!</v>
      </c>
      <c r="J152" s="81"/>
      <c r="K152" s="82"/>
      <c r="L152" s="49" t="e">
        <f>Info2!#REF!</f>
        <v>#REF!</v>
      </c>
    </row>
    <row r="153" spans="1:12" ht="14" thickTop="1" thickBot="1" x14ac:dyDescent="0.35">
      <c r="A153" s="55"/>
      <c r="B153" s="56"/>
      <c r="C153" s="57"/>
      <c r="D153" s="50" t="s">
        <v>131</v>
      </c>
      <c r="E153" s="50"/>
      <c r="F153" s="50"/>
      <c r="G153" s="50"/>
      <c r="H153" s="50" t="s">
        <v>131</v>
      </c>
      <c r="I153" s="50"/>
      <c r="J153" s="50"/>
      <c r="K153" s="50"/>
      <c r="L153" s="57"/>
    </row>
    <row r="154" spans="1:12" ht="14" thickTop="1" thickBot="1" x14ac:dyDescent="0.35">
      <c r="A154" s="55"/>
      <c r="B154" s="34"/>
      <c r="C154" s="37"/>
      <c r="D154" s="37"/>
      <c r="E154" s="37"/>
      <c r="F154" s="37"/>
      <c r="G154" s="37"/>
      <c r="H154" s="37"/>
      <c r="I154" s="37"/>
      <c r="J154" s="37"/>
      <c r="K154" s="37"/>
      <c r="L154" s="37"/>
    </row>
    <row r="155" spans="1:12" ht="14" thickTop="1" thickBot="1" x14ac:dyDescent="0.35">
      <c r="A155" s="54" t="s">
        <v>34</v>
      </c>
      <c r="B155" s="34"/>
      <c r="C155" s="37"/>
      <c r="D155" s="33"/>
      <c r="E155" s="37"/>
      <c r="F155" s="37"/>
      <c r="G155" s="37"/>
      <c r="H155" s="37"/>
      <c r="I155" s="37"/>
      <c r="J155" s="37"/>
      <c r="K155" s="37"/>
      <c r="L155" s="37"/>
    </row>
    <row r="156" spans="1:12" ht="14" thickTop="1" thickBot="1" x14ac:dyDescent="0.35">
      <c r="A156" s="51">
        <v>5</v>
      </c>
      <c r="B156" s="41" t="s">
        <v>70</v>
      </c>
      <c r="C156" s="42" t="e">
        <f>Info!#REF!</f>
        <v>#REF!</v>
      </c>
      <c r="D156" s="43" t="s">
        <v>126</v>
      </c>
      <c r="E156" s="77">
        <v>2</v>
      </c>
      <c r="F156" s="85"/>
      <c r="G156" s="86"/>
      <c r="H156" s="42" t="s">
        <v>127</v>
      </c>
      <c r="I156" s="77">
        <v>3</v>
      </c>
      <c r="J156" s="78"/>
      <c r="K156" s="79"/>
      <c r="L156" s="44">
        <v>1</v>
      </c>
    </row>
    <row r="157" spans="1:12" ht="13.5" thickBot="1" x14ac:dyDescent="0.35">
      <c r="A157" s="52">
        <v>0.33333333333333331</v>
      </c>
      <c r="B157" s="46" t="s">
        <v>130</v>
      </c>
      <c r="C157" s="47">
        <v>4</v>
      </c>
      <c r="D157" s="48"/>
      <c r="E157" s="80" t="e">
        <f>Info2!#REF!</f>
        <v>#REF!</v>
      </c>
      <c r="F157" s="83"/>
      <c r="G157" s="84"/>
      <c r="H157" s="47" t="s">
        <v>127</v>
      </c>
      <c r="I157" s="80" t="e">
        <f>Info2!#REF!</f>
        <v>#REF!</v>
      </c>
      <c r="J157" s="81"/>
      <c r="K157" s="82"/>
      <c r="L157" s="49" t="str">
        <f>Info2!$D$7</f>
        <v xml:space="preserve"> </v>
      </c>
    </row>
    <row r="158" spans="1:12" ht="14" thickTop="1" thickBot="1" x14ac:dyDescent="0.35">
      <c r="A158" s="39"/>
      <c r="B158" s="34"/>
      <c r="C158" s="37"/>
      <c r="D158" s="50" t="s">
        <v>131</v>
      </c>
      <c r="E158" s="50"/>
      <c r="F158" s="50"/>
      <c r="G158" s="50"/>
      <c r="H158" s="50" t="s">
        <v>131</v>
      </c>
      <c r="I158" s="50"/>
      <c r="J158" s="50"/>
      <c r="K158" s="50"/>
      <c r="L158" s="37"/>
    </row>
    <row r="159" spans="1:12" ht="14" thickTop="1" thickBot="1" x14ac:dyDescent="0.35">
      <c r="A159" s="33"/>
      <c r="B159" s="34"/>
      <c r="C159" s="37"/>
      <c r="D159" s="33"/>
      <c r="E159" s="37"/>
      <c r="F159" s="37"/>
      <c r="G159" s="37"/>
      <c r="H159" s="37"/>
      <c r="I159" s="37"/>
      <c r="J159" s="37"/>
      <c r="K159" s="37"/>
      <c r="L159" s="37"/>
    </row>
    <row r="160" spans="1:12" ht="14" thickTop="1" thickBot="1" x14ac:dyDescent="0.35">
      <c r="A160" s="51">
        <v>6</v>
      </c>
      <c r="B160" s="41" t="s">
        <v>70</v>
      </c>
      <c r="C160" s="42" t="e">
        <f>Info!#REF!</f>
        <v>#REF!</v>
      </c>
      <c r="D160" s="43" t="s">
        <v>126</v>
      </c>
      <c r="E160" s="77">
        <v>2</v>
      </c>
      <c r="F160" s="85"/>
      <c r="G160" s="86"/>
      <c r="H160" s="42" t="s">
        <v>127</v>
      </c>
      <c r="I160" s="77">
        <v>3</v>
      </c>
      <c r="J160" s="78"/>
      <c r="K160" s="79"/>
      <c r="L160" s="44">
        <v>1</v>
      </c>
    </row>
    <row r="161" spans="1:12" ht="13.5" thickBot="1" x14ac:dyDescent="0.35">
      <c r="A161" s="52">
        <v>0.375</v>
      </c>
      <c r="B161" s="46" t="s">
        <v>130</v>
      </c>
      <c r="C161" s="47">
        <v>4</v>
      </c>
      <c r="D161" s="48"/>
      <c r="E161" s="80" t="e">
        <f>Info2!#REF!</f>
        <v>#REF!</v>
      </c>
      <c r="F161" s="83"/>
      <c r="G161" s="84"/>
      <c r="H161" s="47" t="s">
        <v>127</v>
      </c>
      <c r="I161" s="80" t="e">
        <f>Info2!#REF!</f>
        <v>#REF!</v>
      </c>
      <c r="J161" s="81"/>
      <c r="K161" s="82"/>
      <c r="L161" s="49" t="e">
        <f>Info2!#REF!</f>
        <v>#REF!</v>
      </c>
    </row>
    <row r="162" spans="1:12" ht="14" thickTop="1" thickBot="1" x14ac:dyDescent="0.35">
      <c r="A162" s="39"/>
      <c r="B162" s="34"/>
      <c r="C162" s="37"/>
      <c r="D162" s="50" t="s">
        <v>131</v>
      </c>
      <c r="E162" s="50"/>
      <c r="F162" s="50"/>
      <c r="G162" s="50"/>
      <c r="H162" s="50" t="s">
        <v>131</v>
      </c>
      <c r="I162" s="50"/>
      <c r="J162" s="50"/>
      <c r="K162" s="50"/>
      <c r="L162" s="37"/>
    </row>
    <row r="163" spans="1:12" ht="14" thickTop="1" thickBot="1" x14ac:dyDescent="0.35">
      <c r="A163" s="40"/>
      <c r="B163" s="34"/>
      <c r="C163" s="37"/>
      <c r="D163" s="33"/>
      <c r="E163" s="37"/>
      <c r="F163" s="37"/>
      <c r="G163" s="37"/>
      <c r="H163" s="37"/>
      <c r="I163" s="37"/>
      <c r="J163" s="37"/>
      <c r="K163" s="37"/>
      <c r="L163" s="37"/>
    </row>
    <row r="164" spans="1:12" ht="14" thickTop="1" thickBot="1" x14ac:dyDescent="0.35">
      <c r="A164" s="51">
        <v>7</v>
      </c>
      <c r="B164" s="41" t="s">
        <v>70</v>
      </c>
      <c r="C164" s="42" t="e">
        <f>Info!#REF!</f>
        <v>#REF!</v>
      </c>
      <c r="D164" s="43" t="s">
        <v>126</v>
      </c>
      <c r="E164" s="77">
        <v>3</v>
      </c>
      <c r="F164" s="85"/>
      <c r="G164" s="86"/>
      <c r="H164" s="42" t="s">
        <v>127</v>
      </c>
      <c r="I164" s="77">
        <v>4</v>
      </c>
      <c r="J164" s="78"/>
      <c r="K164" s="79"/>
      <c r="L164" s="44">
        <v>2</v>
      </c>
    </row>
    <row r="165" spans="1:12" ht="13.5" thickBot="1" x14ac:dyDescent="0.35">
      <c r="A165" s="52" t="s">
        <v>129</v>
      </c>
      <c r="B165" s="46" t="s">
        <v>130</v>
      </c>
      <c r="C165" s="47">
        <v>5</v>
      </c>
      <c r="D165" s="48"/>
      <c r="E165" s="80" t="e">
        <f>Info2!#REF!</f>
        <v>#REF!</v>
      </c>
      <c r="F165" s="83"/>
      <c r="G165" s="84"/>
      <c r="H165" s="47" t="s">
        <v>127</v>
      </c>
      <c r="I165" s="80" t="str">
        <f>Info2!$E$7</f>
        <v xml:space="preserve"> </v>
      </c>
      <c r="J165" s="81"/>
      <c r="K165" s="82"/>
      <c r="L165" s="49" t="e">
        <f>Info2!#REF!</f>
        <v>#REF!</v>
      </c>
    </row>
    <row r="166" spans="1:12" ht="14" thickTop="1" thickBot="1" x14ac:dyDescent="0.35">
      <c r="A166" s="39"/>
      <c r="B166" s="34"/>
      <c r="C166" s="37"/>
      <c r="D166" s="50" t="s">
        <v>131</v>
      </c>
      <c r="E166" s="50"/>
      <c r="F166" s="50"/>
      <c r="G166" s="50"/>
      <c r="H166" s="50" t="s">
        <v>131</v>
      </c>
      <c r="I166" s="50"/>
      <c r="J166" s="50"/>
      <c r="K166" s="50"/>
      <c r="L166" s="37"/>
    </row>
    <row r="167" spans="1:12" ht="14" thickTop="1" thickBot="1" x14ac:dyDescent="0.35">
      <c r="A167" s="33"/>
      <c r="B167" s="34"/>
      <c r="C167" s="37"/>
      <c r="D167" s="33"/>
      <c r="E167" s="37"/>
      <c r="F167" s="37"/>
      <c r="G167" s="37"/>
      <c r="H167" s="37"/>
      <c r="I167" s="37"/>
      <c r="J167" s="37"/>
      <c r="K167" s="37"/>
      <c r="L167" s="37"/>
    </row>
    <row r="168" spans="1:12" ht="14" thickTop="1" thickBot="1" x14ac:dyDescent="0.35">
      <c r="A168" s="51">
        <v>8</v>
      </c>
      <c r="B168" s="41" t="s">
        <v>70</v>
      </c>
      <c r="C168" s="42" t="e">
        <f>Info!#REF!</f>
        <v>#REF!</v>
      </c>
      <c r="D168" s="43" t="s">
        <v>126</v>
      </c>
      <c r="E168" s="77">
        <v>1</v>
      </c>
      <c r="F168" s="85"/>
      <c r="G168" s="86"/>
      <c r="H168" s="42" t="s">
        <v>127</v>
      </c>
      <c r="I168" s="77">
        <v>2</v>
      </c>
      <c r="J168" s="78"/>
      <c r="K168" s="79"/>
      <c r="L168" s="44">
        <v>4</v>
      </c>
    </row>
    <row r="169" spans="1:12" ht="13.5" thickBot="1" x14ac:dyDescent="0.35">
      <c r="A169" s="52" t="s">
        <v>129</v>
      </c>
      <c r="B169" s="46" t="s">
        <v>130</v>
      </c>
      <c r="C169" s="47">
        <v>6</v>
      </c>
      <c r="D169" s="48"/>
      <c r="E169" s="80" t="e">
        <f>Info2!#REF!</f>
        <v>#REF!</v>
      </c>
      <c r="F169" s="83" t="e">
        <f>Info2!#REF!</f>
        <v>#REF!</v>
      </c>
      <c r="G169" s="84" t="e">
        <f>Info2!#REF!</f>
        <v>#REF!</v>
      </c>
      <c r="H169" s="47" t="s">
        <v>127</v>
      </c>
      <c r="I169" s="80" t="e">
        <f>Info2!#REF!</f>
        <v>#REF!</v>
      </c>
      <c r="J169" s="81"/>
      <c r="K169" s="82"/>
      <c r="L169" s="49" t="str">
        <f>Info2!$E$7</f>
        <v xml:space="preserve"> </v>
      </c>
    </row>
    <row r="170" spans="1:12" ht="14" thickTop="1" thickBot="1" x14ac:dyDescent="0.35">
      <c r="A170" s="33"/>
      <c r="B170" s="33"/>
      <c r="C170" s="33"/>
      <c r="D170" s="50" t="s">
        <v>131</v>
      </c>
      <c r="E170" s="50"/>
      <c r="F170" s="50"/>
      <c r="G170" s="50"/>
      <c r="H170" s="50" t="s">
        <v>131</v>
      </c>
      <c r="I170" s="50"/>
      <c r="J170" s="50"/>
      <c r="K170" s="50"/>
      <c r="L170" s="33"/>
    </row>
    <row r="171" spans="1:12" ht="13.5" thickTop="1" x14ac:dyDescent="0.3">
      <c r="A171" s="33"/>
      <c r="B171" s="33" t="s">
        <v>124</v>
      </c>
      <c r="C171" s="33"/>
      <c r="D171" s="33"/>
      <c r="E171" s="37" t="e">
        <f>Info!#REF!</f>
        <v>#REF!</v>
      </c>
      <c r="G171" s="33"/>
      <c r="H171" s="33"/>
      <c r="I171" s="33"/>
      <c r="J171" s="33"/>
      <c r="K171" s="33"/>
      <c r="L171" s="33"/>
    </row>
    <row r="172" spans="1:12" ht="13.5" thickBot="1" x14ac:dyDescent="0.35">
      <c r="A172" s="33" t="s">
        <v>125</v>
      </c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7" t="s">
        <v>128</v>
      </c>
    </row>
    <row r="173" spans="1:12" ht="14" thickTop="1" thickBot="1" x14ac:dyDescent="0.35">
      <c r="A173" s="51">
        <v>1</v>
      </c>
      <c r="B173" s="41" t="s">
        <v>70</v>
      </c>
      <c r="C173" s="42" t="e">
        <f>Info!#REF!</f>
        <v>#REF!</v>
      </c>
      <c r="D173" s="43" t="s">
        <v>126</v>
      </c>
      <c r="E173" s="77">
        <v>1</v>
      </c>
      <c r="F173" s="85"/>
      <c r="G173" s="86"/>
      <c r="H173" s="42" t="s">
        <v>127</v>
      </c>
      <c r="I173" s="77">
        <v>3</v>
      </c>
      <c r="J173" s="78"/>
      <c r="K173" s="79"/>
      <c r="L173" s="44">
        <v>2</v>
      </c>
    </row>
    <row r="174" spans="1:12" ht="13.5" thickBot="1" x14ac:dyDescent="0.35">
      <c r="A174" s="45">
        <v>0.6875</v>
      </c>
      <c r="B174" s="46" t="s">
        <v>130</v>
      </c>
      <c r="C174" s="47">
        <v>1</v>
      </c>
      <c r="D174" s="48"/>
      <c r="E174" s="80" t="str">
        <f>Info2!$D$7</f>
        <v xml:space="preserve"> </v>
      </c>
      <c r="F174" s="83"/>
      <c r="G174" s="84"/>
      <c r="H174" s="47" t="s">
        <v>127</v>
      </c>
      <c r="I174" s="80" t="e">
        <f>Info2!#REF!</f>
        <v>#REF!</v>
      </c>
      <c r="J174" s="81"/>
      <c r="K174" s="82"/>
      <c r="L174" s="49" t="e">
        <f>Info2!#REF!</f>
        <v>#REF!</v>
      </c>
    </row>
    <row r="175" spans="1:12" ht="14" thickTop="1" thickBot="1" x14ac:dyDescent="0.35">
      <c r="A175" s="38"/>
      <c r="B175" s="34"/>
      <c r="C175" s="37"/>
      <c r="D175" s="50" t="s">
        <v>131</v>
      </c>
      <c r="E175" s="50"/>
      <c r="F175" s="50"/>
      <c r="G175" s="50"/>
      <c r="H175" s="50" t="s">
        <v>131</v>
      </c>
      <c r="I175" s="50"/>
      <c r="J175" s="50"/>
      <c r="K175" s="50"/>
      <c r="L175" s="37"/>
    </row>
    <row r="176" spans="1:12" ht="14" thickTop="1" thickBot="1" x14ac:dyDescent="0.35">
      <c r="A176" s="33"/>
      <c r="B176" s="34"/>
      <c r="C176" s="37"/>
      <c r="D176" s="33"/>
      <c r="E176" s="37"/>
      <c r="F176" s="37"/>
      <c r="G176" s="37"/>
      <c r="H176" s="37"/>
      <c r="I176" s="37"/>
      <c r="J176" s="37"/>
      <c r="K176" s="37"/>
      <c r="L176" s="37"/>
    </row>
    <row r="177" spans="1:12" ht="14" thickTop="1" thickBot="1" x14ac:dyDescent="0.35">
      <c r="A177" s="51">
        <v>2</v>
      </c>
      <c r="B177" s="41" t="s">
        <v>70</v>
      </c>
      <c r="C177" s="42" t="e">
        <f>Info!#REF!</f>
        <v>#REF!</v>
      </c>
      <c r="D177" s="43" t="s">
        <v>126</v>
      </c>
      <c r="E177" s="77">
        <v>1</v>
      </c>
      <c r="F177" s="85"/>
      <c r="G177" s="86"/>
      <c r="H177" s="42" t="s">
        <v>127</v>
      </c>
      <c r="I177" s="77">
        <v>3</v>
      </c>
      <c r="J177" s="78"/>
      <c r="K177" s="79"/>
      <c r="L177" s="44">
        <v>2</v>
      </c>
    </row>
    <row r="178" spans="1:12" ht="13.5" thickBot="1" x14ac:dyDescent="0.35">
      <c r="A178" s="45">
        <v>0.72916666666666663</v>
      </c>
      <c r="B178" s="46" t="s">
        <v>130</v>
      </c>
      <c r="C178" s="47">
        <v>1</v>
      </c>
      <c r="D178" s="48"/>
      <c r="E178" s="80" t="e">
        <f>Info2!#REF!</f>
        <v>#REF!</v>
      </c>
      <c r="F178" s="83" t="e">
        <f>Info2!#REF!</f>
        <v>#REF!</v>
      </c>
      <c r="G178" s="84" t="e">
        <f>Info2!#REF!</f>
        <v>#REF!</v>
      </c>
      <c r="H178" s="47" t="s">
        <v>127</v>
      </c>
      <c r="I178" s="80" t="e">
        <f>Info2!#REF!</f>
        <v>#REF!</v>
      </c>
      <c r="J178" s="81"/>
      <c r="K178" s="82"/>
      <c r="L178" s="49" t="e">
        <f>Info2!#REF!</f>
        <v>#REF!</v>
      </c>
    </row>
    <row r="179" spans="1:12" ht="14" thickTop="1" thickBot="1" x14ac:dyDescent="0.35">
      <c r="A179" s="38"/>
      <c r="B179" s="34"/>
      <c r="C179" s="37"/>
      <c r="D179" s="50" t="s">
        <v>131</v>
      </c>
      <c r="E179" s="50"/>
      <c r="F179" s="50"/>
      <c r="G179" s="50"/>
      <c r="H179" s="50" t="s">
        <v>131</v>
      </c>
      <c r="I179" s="50"/>
      <c r="J179" s="50"/>
      <c r="K179" s="50"/>
      <c r="L179" s="37"/>
    </row>
    <row r="180" spans="1:12" ht="14" thickTop="1" thickBot="1" x14ac:dyDescent="0.35">
      <c r="A180" s="33"/>
      <c r="B180" s="34"/>
      <c r="C180" s="37"/>
      <c r="D180" s="33"/>
      <c r="E180" s="37"/>
      <c r="F180" s="37"/>
      <c r="G180" s="37"/>
      <c r="H180" s="37"/>
      <c r="I180" s="37"/>
      <c r="J180" s="37"/>
      <c r="K180" s="37"/>
      <c r="L180" s="37"/>
    </row>
    <row r="181" spans="1:12" ht="14" thickTop="1" thickBot="1" x14ac:dyDescent="0.35">
      <c r="A181" s="51">
        <v>3</v>
      </c>
      <c r="B181" s="41" t="s">
        <v>70</v>
      </c>
      <c r="C181" s="42" t="e">
        <f>Info!#REF!</f>
        <v>#REF!</v>
      </c>
      <c r="D181" s="43" t="s">
        <v>126</v>
      </c>
      <c r="E181" s="77">
        <v>2</v>
      </c>
      <c r="F181" s="85"/>
      <c r="G181" s="86"/>
      <c r="H181" s="42" t="s">
        <v>127</v>
      </c>
      <c r="I181" s="77">
        <v>4</v>
      </c>
      <c r="J181" s="78"/>
      <c r="K181" s="79"/>
      <c r="L181" s="44">
        <v>1</v>
      </c>
    </row>
    <row r="182" spans="1:12" ht="13.5" thickBot="1" x14ac:dyDescent="0.35">
      <c r="A182" s="52" t="s">
        <v>129</v>
      </c>
      <c r="B182" s="46" t="s">
        <v>130</v>
      </c>
      <c r="C182" s="47">
        <v>2</v>
      </c>
      <c r="D182" s="48"/>
      <c r="E182" s="80" t="e">
        <f>Info2!#REF!</f>
        <v>#REF!</v>
      </c>
      <c r="F182" s="83"/>
      <c r="G182" s="84"/>
      <c r="H182" s="47" t="s">
        <v>127</v>
      </c>
      <c r="I182" s="80" t="str">
        <f>Info2!$E$7</f>
        <v xml:space="preserve"> </v>
      </c>
      <c r="J182" s="81"/>
      <c r="K182" s="82"/>
      <c r="L182" s="49" t="e">
        <f>Info2!#REF!</f>
        <v>#REF!</v>
      </c>
    </row>
    <row r="183" spans="1:12" ht="14" thickTop="1" thickBot="1" x14ac:dyDescent="0.35">
      <c r="A183" s="39"/>
      <c r="B183" s="34"/>
      <c r="C183" s="37"/>
      <c r="D183" s="50" t="s">
        <v>131</v>
      </c>
      <c r="E183" s="50"/>
      <c r="F183" s="50"/>
      <c r="G183" s="50"/>
      <c r="H183" s="50" t="s">
        <v>131</v>
      </c>
      <c r="I183" s="50"/>
      <c r="J183" s="50"/>
      <c r="K183" s="50"/>
      <c r="L183" s="37"/>
    </row>
    <row r="184" spans="1:12" ht="14" thickTop="1" thickBot="1" x14ac:dyDescent="0.35">
      <c r="A184" s="33"/>
      <c r="B184" s="34"/>
      <c r="C184" s="37"/>
      <c r="D184" s="33"/>
      <c r="E184" s="37"/>
      <c r="F184" s="37"/>
      <c r="G184" s="37"/>
      <c r="H184" s="37"/>
      <c r="I184" s="37"/>
      <c r="J184" s="37"/>
      <c r="K184" s="37"/>
      <c r="L184" s="37"/>
    </row>
    <row r="185" spans="1:12" ht="14" thickTop="1" thickBot="1" x14ac:dyDescent="0.35">
      <c r="A185" s="51">
        <v>4</v>
      </c>
      <c r="B185" s="41" t="s">
        <v>70</v>
      </c>
      <c r="C185" s="42" t="e">
        <f>Info!#REF!</f>
        <v>#REF!</v>
      </c>
      <c r="D185" s="43" t="s">
        <v>126</v>
      </c>
      <c r="E185" s="77">
        <v>1</v>
      </c>
      <c r="F185" s="85"/>
      <c r="G185" s="86"/>
      <c r="H185" s="42" t="s">
        <v>127</v>
      </c>
      <c r="I185" s="77">
        <v>4</v>
      </c>
      <c r="J185" s="78"/>
      <c r="K185" s="79"/>
      <c r="L185" s="44">
        <v>3</v>
      </c>
    </row>
    <row r="186" spans="1:12" ht="13.5" thickBot="1" x14ac:dyDescent="0.35">
      <c r="A186" s="52" t="s">
        <v>129</v>
      </c>
      <c r="B186" s="46" t="s">
        <v>130</v>
      </c>
      <c r="C186" s="47">
        <v>3</v>
      </c>
      <c r="D186" s="48"/>
      <c r="E186" s="80" t="e">
        <f>Info2!#REF!</f>
        <v>#REF!</v>
      </c>
      <c r="F186" s="83" t="e">
        <f>Info2!#REF!</f>
        <v>#REF!</v>
      </c>
      <c r="G186" s="84" t="e">
        <f>Info2!#REF!</f>
        <v>#REF!</v>
      </c>
      <c r="H186" s="47" t="s">
        <v>127</v>
      </c>
      <c r="I186" s="80" t="str">
        <f>Info2!$E$7</f>
        <v xml:space="preserve"> </v>
      </c>
      <c r="J186" s="81"/>
      <c r="K186" s="82"/>
      <c r="L186" s="49" t="e">
        <f>Info2!#REF!</f>
        <v>#REF!</v>
      </c>
    </row>
    <row r="187" spans="1:12" ht="14" thickTop="1" thickBot="1" x14ac:dyDescent="0.35">
      <c r="A187" s="55"/>
      <c r="B187" s="56"/>
      <c r="C187" s="57"/>
      <c r="D187" s="50" t="s">
        <v>131</v>
      </c>
      <c r="E187" s="50"/>
      <c r="F187" s="50"/>
      <c r="G187" s="50"/>
      <c r="H187" s="50" t="s">
        <v>131</v>
      </c>
      <c r="I187" s="50"/>
      <c r="J187" s="50"/>
      <c r="K187" s="50"/>
      <c r="L187" s="57"/>
    </row>
    <row r="188" spans="1:12" ht="14" thickTop="1" thickBot="1" x14ac:dyDescent="0.35">
      <c r="A188" s="55"/>
      <c r="B188" s="34"/>
      <c r="C188" s="37"/>
      <c r="D188" s="37"/>
      <c r="E188" s="37"/>
      <c r="F188" s="37"/>
      <c r="G188" s="37"/>
      <c r="H188" s="37"/>
      <c r="I188" s="37"/>
      <c r="J188" s="37"/>
      <c r="K188" s="37"/>
      <c r="L188" s="37"/>
    </row>
    <row r="189" spans="1:12" ht="14" thickTop="1" thickBot="1" x14ac:dyDescent="0.35">
      <c r="A189" s="54" t="s">
        <v>34</v>
      </c>
      <c r="B189" s="34"/>
      <c r="C189" s="37"/>
      <c r="D189" s="33"/>
      <c r="E189" s="37"/>
      <c r="F189" s="37"/>
      <c r="G189" s="37"/>
      <c r="H189" s="37"/>
      <c r="I189" s="37"/>
      <c r="J189" s="37"/>
      <c r="K189" s="37"/>
      <c r="L189" s="37"/>
    </row>
    <row r="190" spans="1:12" ht="14" thickTop="1" thickBot="1" x14ac:dyDescent="0.35">
      <c r="A190" s="51">
        <v>5</v>
      </c>
      <c r="B190" s="41" t="s">
        <v>70</v>
      </c>
      <c r="C190" s="42" t="e">
        <f>Info!#REF!</f>
        <v>#REF!</v>
      </c>
      <c r="D190" s="43" t="s">
        <v>126</v>
      </c>
      <c r="E190" s="77">
        <v>2</v>
      </c>
      <c r="F190" s="85"/>
      <c r="G190" s="86"/>
      <c r="H190" s="42" t="s">
        <v>127</v>
      </c>
      <c r="I190" s="77">
        <v>3</v>
      </c>
      <c r="J190" s="78"/>
      <c r="K190" s="79"/>
      <c r="L190" s="44">
        <v>1</v>
      </c>
    </row>
    <row r="191" spans="1:12" ht="13.5" thickBot="1" x14ac:dyDescent="0.35">
      <c r="A191" s="52">
        <v>0.33333333333333331</v>
      </c>
      <c r="B191" s="46" t="s">
        <v>130</v>
      </c>
      <c r="C191" s="47">
        <v>4</v>
      </c>
      <c r="D191" s="48"/>
      <c r="E191" s="80" t="e">
        <f>Info2!#REF!</f>
        <v>#REF!</v>
      </c>
      <c r="F191" s="83"/>
      <c r="G191" s="84"/>
      <c r="H191" s="47" t="s">
        <v>127</v>
      </c>
      <c r="I191" s="80" t="e">
        <f>Info2!#REF!</f>
        <v>#REF!</v>
      </c>
      <c r="J191" s="81"/>
      <c r="K191" s="82"/>
      <c r="L191" s="49" t="e">
        <f>Info2!$D$5</f>
        <v>#REF!</v>
      </c>
    </row>
    <row r="192" spans="1:12" ht="14" thickTop="1" thickBot="1" x14ac:dyDescent="0.35">
      <c r="A192" s="39"/>
      <c r="B192" s="34"/>
      <c r="C192" s="37"/>
      <c r="D192" s="50" t="s">
        <v>131</v>
      </c>
      <c r="E192" s="50"/>
      <c r="F192" s="50"/>
      <c r="G192" s="50"/>
      <c r="H192" s="50" t="s">
        <v>131</v>
      </c>
      <c r="I192" s="50"/>
      <c r="J192" s="50"/>
      <c r="K192" s="50"/>
      <c r="L192" s="37"/>
    </row>
    <row r="193" spans="1:12" ht="14" thickTop="1" thickBot="1" x14ac:dyDescent="0.35">
      <c r="A193" s="33"/>
      <c r="B193" s="34"/>
      <c r="C193" s="37"/>
      <c r="D193" s="33"/>
      <c r="E193" s="37"/>
      <c r="F193" s="37"/>
      <c r="G193" s="37"/>
      <c r="H193" s="37"/>
      <c r="I193" s="37"/>
      <c r="J193" s="37"/>
      <c r="K193" s="37"/>
      <c r="L193" s="37"/>
    </row>
    <row r="194" spans="1:12" ht="14" thickTop="1" thickBot="1" x14ac:dyDescent="0.35">
      <c r="A194" s="51">
        <v>6</v>
      </c>
      <c r="B194" s="41" t="s">
        <v>70</v>
      </c>
      <c r="C194" s="42" t="e">
        <f>Info!#REF!</f>
        <v>#REF!</v>
      </c>
      <c r="D194" s="43" t="s">
        <v>126</v>
      </c>
      <c r="E194" s="77">
        <v>3</v>
      </c>
      <c r="F194" s="85"/>
      <c r="G194" s="86"/>
      <c r="H194" s="42" t="s">
        <v>127</v>
      </c>
      <c r="I194" s="77">
        <v>4</v>
      </c>
      <c r="J194" s="78"/>
      <c r="K194" s="79"/>
      <c r="L194" s="44">
        <v>2</v>
      </c>
    </row>
    <row r="195" spans="1:12" ht="13.5" thickBot="1" x14ac:dyDescent="0.35">
      <c r="A195" s="52">
        <v>0.375</v>
      </c>
      <c r="B195" s="46" t="s">
        <v>130</v>
      </c>
      <c r="C195" s="47">
        <v>5</v>
      </c>
      <c r="D195" s="48"/>
      <c r="E195" s="80" t="e">
        <f>Info2!#REF!</f>
        <v>#REF!</v>
      </c>
      <c r="F195" s="83"/>
      <c r="G195" s="84"/>
      <c r="H195" s="47" t="s">
        <v>127</v>
      </c>
      <c r="I195" s="80" t="e">
        <f>Info2!$E$6</f>
        <v>#REF!</v>
      </c>
      <c r="J195" s="81"/>
      <c r="K195" s="82"/>
      <c r="L195" s="49" t="e">
        <f>Info2!#REF!</f>
        <v>#REF!</v>
      </c>
    </row>
    <row r="196" spans="1:12" ht="14" thickTop="1" thickBot="1" x14ac:dyDescent="0.35">
      <c r="A196" s="39"/>
      <c r="B196" s="34"/>
      <c r="C196" s="37"/>
      <c r="D196" s="50" t="s">
        <v>131</v>
      </c>
      <c r="E196" s="50"/>
      <c r="F196" s="50"/>
      <c r="G196" s="50"/>
      <c r="H196" s="50" t="s">
        <v>131</v>
      </c>
      <c r="I196" s="50"/>
      <c r="J196" s="50"/>
      <c r="K196" s="50"/>
      <c r="L196" s="37"/>
    </row>
    <row r="197" spans="1:12" ht="14" thickTop="1" thickBot="1" x14ac:dyDescent="0.35">
      <c r="A197" s="40"/>
      <c r="B197" s="34"/>
      <c r="C197" s="37"/>
      <c r="D197" s="33"/>
      <c r="E197" s="37"/>
      <c r="F197" s="37"/>
      <c r="G197" s="37"/>
      <c r="H197" s="37"/>
      <c r="I197" s="37"/>
      <c r="J197" s="37"/>
      <c r="K197" s="37"/>
      <c r="L197" s="37"/>
    </row>
    <row r="198" spans="1:12" ht="14" thickTop="1" thickBot="1" x14ac:dyDescent="0.35">
      <c r="A198" s="51">
        <v>7</v>
      </c>
      <c r="B198" s="41" t="s">
        <v>70</v>
      </c>
      <c r="C198" s="42" t="e">
        <f>Info!#REF!</f>
        <v>#REF!</v>
      </c>
      <c r="D198" s="43" t="s">
        <v>126</v>
      </c>
      <c r="E198" s="77">
        <v>1</v>
      </c>
      <c r="F198" s="85"/>
      <c r="G198" s="86"/>
      <c r="H198" s="42" t="s">
        <v>127</v>
      </c>
      <c r="I198" s="77">
        <v>2</v>
      </c>
      <c r="J198" s="78"/>
      <c r="K198" s="79"/>
      <c r="L198" s="44">
        <v>4</v>
      </c>
    </row>
    <row r="199" spans="1:12" ht="13.5" thickBot="1" x14ac:dyDescent="0.35">
      <c r="A199" s="52" t="s">
        <v>129</v>
      </c>
      <c r="B199" s="46" t="s">
        <v>130</v>
      </c>
      <c r="C199" s="47">
        <v>6</v>
      </c>
      <c r="D199" s="48"/>
      <c r="E199" s="80" t="e">
        <f>Info2!$D$5</f>
        <v>#REF!</v>
      </c>
      <c r="F199" s="83" t="e">
        <f>Info2!$D$5</f>
        <v>#REF!</v>
      </c>
      <c r="G199" s="84" t="e">
        <f>Info2!$D$5</f>
        <v>#REF!</v>
      </c>
      <c r="H199" s="47" t="s">
        <v>127</v>
      </c>
      <c r="I199" s="80" t="e">
        <f>Info2!#REF!</f>
        <v>#REF!</v>
      </c>
      <c r="J199" s="81"/>
      <c r="K199" s="82"/>
      <c r="L199" s="49" t="e">
        <f>Info2!$E$6</f>
        <v>#REF!</v>
      </c>
    </row>
    <row r="200" spans="1:12" ht="14" thickTop="1" thickBot="1" x14ac:dyDescent="0.35">
      <c r="A200" s="39"/>
      <c r="B200" s="34"/>
      <c r="C200" s="37"/>
      <c r="D200" s="50" t="s">
        <v>131</v>
      </c>
      <c r="E200" s="50"/>
      <c r="F200" s="50"/>
      <c r="G200" s="50"/>
      <c r="H200" s="50" t="s">
        <v>131</v>
      </c>
      <c r="I200" s="50"/>
      <c r="J200" s="50"/>
      <c r="K200" s="50"/>
      <c r="L200" s="37"/>
    </row>
    <row r="201" spans="1:12" ht="14" thickTop="1" thickBot="1" x14ac:dyDescent="0.35">
      <c r="A201" s="33"/>
      <c r="B201" s="34"/>
      <c r="C201" s="37"/>
      <c r="D201" s="33"/>
      <c r="E201" s="37"/>
      <c r="F201" s="37"/>
      <c r="G201" s="37"/>
      <c r="H201" s="37"/>
      <c r="I201" s="37"/>
      <c r="J201" s="37"/>
      <c r="K201" s="37"/>
      <c r="L201" s="37"/>
    </row>
    <row r="202" spans="1:12" ht="14" thickTop="1" thickBot="1" x14ac:dyDescent="0.35">
      <c r="A202" s="51">
        <v>8</v>
      </c>
      <c r="B202" s="41" t="s">
        <v>70</v>
      </c>
      <c r="C202" s="42" t="e">
        <f>Info!#REF!</f>
        <v>#REF!</v>
      </c>
      <c r="D202" s="43" t="s">
        <v>126</v>
      </c>
      <c r="E202" s="77">
        <v>1</v>
      </c>
      <c r="F202" s="85"/>
      <c r="G202" s="86"/>
      <c r="H202" s="42" t="s">
        <v>127</v>
      </c>
      <c r="I202" s="77">
        <v>2</v>
      </c>
      <c r="J202" s="78"/>
      <c r="K202" s="79"/>
      <c r="L202" s="44">
        <v>4</v>
      </c>
    </row>
    <row r="203" spans="1:12" ht="13.5" thickBot="1" x14ac:dyDescent="0.35">
      <c r="A203" s="52" t="s">
        <v>129</v>
      </c>
      <c r="B203" s="46" t="s">
        <v>130</v>
      </c>
      <c r="C203" s="47">
        <v>6</v>
      </c>
      <c r="D203" s="48"/>
      <c r="E203" s="80" t="e">
        <f>Info2!$D$6</f>
        <v>#REF!</v>
      </c>
      <c r="F203" s="83"/>
      <c r="G203" s="84"/>
      <c r="H203" s="47" t="s">
        <v>127</v>
      </c>
      <c r="I203" s="80" t="e">
        <f>Info2!#REF!</f>
        <v>#REF!</v>
      </c>
      <c r="J203" s="81"/>
      <c r="K203" s="82"/>
      <c r="L203" s="49" t="e">
        <f>Info2!$E$5</f>
        <v>#REF!</v>
      </c>
    </row>
    <row r="204" spans="1:12" ht="14" thickTop="1" thickBot="1" x14ac:dyDescent="0.35">
      <c r="A204" s="33"/>
      <c r="B204" s="33"/>
      <c r="C204" s="33"/>
      <c r="D204" s="50" t="s">
        <v>131</v>
      </c>
      <c r="E204" s="50"/>
      <c r="F204" s="50"/>
      <c r="G204" s="50"/>
      <c r="H204" s="50" t="s">
        <v>131</v>
      </c>
      <c r="I204" s="50"/>
      <c r="J204" s="50"/>
      <c r="K204" s="50"/>
      <c r="L204" s="33"/>
    </row>
    <row r="205" spans="1:12" ht="13" thickTop="1" x14ac:dyDescent="0.25"/>
  </sheetData>
  <mergeCells count="192">
    <mergeCell ref="E4:G4"/>
    <mergeCell ref="E3:G3"/>
    <mergeCell ref="E8:G8"/>
    <mergeCell ref="E7:G7"/>
    <mergeCell ref="I3:K3"/>
    <mergeCell ref="I4:K4"/>
    <mergeCell ref="I7:K7"/>
    <mergeCell ref="I8:K8"/>
    <mergeCell ref="E20:G20"/>
    <mergeCell ref="E21:G21"/>
    <mergeCell ref="I20:K20"/>
    <mergeCell ref="I21:K21"/>
    <mergeCell ref="I24:K24"/>
    <mergeCell ref="I25:K25"/>
    <mergeCell ref="E24:G24"/>
    <mergeCell ref="E25:G25"/>
    <mergeCell ref="E11:G11"/>
    <mergeCell ref="E12:G12"/>
    <mergeCell ref="I11:K11"/>
    <mergeCell ref="I12:K12"/>
    <mergeCell ref="I15:K15"/>
    <mergeCell ref="I16:K16"/>
    <mergeCell ref="E15:G15"/>
    <mergeCell ref="E16:G16"/>
    <mergeCell ref="E37:G37"/>
    <mergeCell ref="I37:K37"/>
    <mergeCell ref="E38:G38"/>
    <mergeCell ref="I38:K38"/>
    <mergeCell ref="E41:G41"/>
    <mergeCell ref="I41:K41"/>
    <mergeCell ref="E28:G28"/>
    <mergeCell ref="E29:G29"/>
    <mergeCell ref="E32:G32"/>
    <mergeCell ref="E33:G33"/>
    <mergeCell ref="I28:K28"/>
    <mergeCell ref="I29:K29"/>
    <mergeCell ref="I32:K32"/>
    <mergeCell ref="I33:K33"/>
    <mergeCell ref="E49:G49"/>
    <mergeCell ref="I49:K49"/>
    <mergeCell ref="E50:G50"/>
    <mergeCell ref="I50:K50"/>
    <mergeCell ref="E54:G54"/>
    <mergeCell ref="I54:K54"/>
    <mergeCell ref="E42:G42"/>
    <mergeCell ref="I42:K42"/>
    <mergeCell ref="E45:G45"/>
    <mergeCell ref="I45:K45"/>
    <mergeCell ref="E46:G46"/>
    <mergeCell ref="I46:K46"/>
    <mergeCell ref="E62:G62"/>
    <mergeCell ref="I62:K62"/>
    <mergeCell ref="E63:G63"/>
    <mergeCell ref="I63:K63"/>
    <mergeCell ref="E66:G66"/>
    <mergeCell ref="I66:K66"/>
    <mergeCell ref="E55:G55"/>
    <mergeCell ref="I55:K55"/>
    <mergeCell ref="E58:G58"/>
    <mergeCell ref="I58:K58"/>
    <mergeCell ref="E59:G59"/>
    <mergeCell ref="I59:K59"/>
    <mergeCell ref="E75:G75"/>
    <mergeCell ref="I75:K75"/>
    <mergeCell ref="E76:G76"/>
    <mergeCell ref="I76:K76"/>
    <mergeCell ref="E79:G79"/>
    <mergeCell ref="I79:K79"/>
    <mergeCell ref="E67:G67"/>
    <mergeCell ref="I67:K67"/>
    <mergeCell ref="E71:G71"/>
    <mergeCell ref="I71:K71"/>
    <mergeCell ref="E72:G72"/>
    <mergeCell ref="I72:K72"/>
    <mergeCell ref="E88:G88"/>
    <mergeCell ref="I88:K88"/>
    <mergeCell ref="E89:G89"/>
    <mergeCell ref="I89:K89"/>
    <mergeCell ref="E92:G92"/>
    <mergeCell ref="I92:K92"/>
    <mergeCell ref="E80:G80"/>
    <mergeCell ref="I80:K80"/>
    <mergeCell ref="E83:G83"/>
    <mergeCell ref="I83:K83"/>
    <mergeCell ref="E84:G84"/>
    <mergeCell ref="I84:K84"/>
    <mergeCell ref="E100:G100"/>
    <mergeCell ref="I100:K100"/>
    <mergeCell ref="E101:G101"/>
    <mergeCell ref="I101:K101"/>
    <mergeCell ref="E105:G105"/>
    <mergeCell ref="I105:K105"/>
    <mergeCell ref="E93:G93"/>
    <mergeCell ref="I93:K93"/>
    <mergeCell ref="E96:G96"/>
    <mergeCell ref="I96:K96"/>
    <mergeCell ref="E97:G97"/>
    <mergeCell ref="I97:K97"/>
    <mergeCell ref="E113:G113"/>
    <mergeCell ref="I113:K113"/>
    <mergeCell ref="E114:G114"/>
    <mergeCell ref="I114:K114"/>
    <mergeCell ref="E117:G117"/>
    <mergeCell ref="I117:K117"/>
    <mergeCell ref="E106:G106"/>
    <mergeCell ref="I106:K106"/>
    <mergeCell ref="E109:G109"/>
    <mergeCell ref="I109:K109"/>
    <mergeCell ref="E110:G110"/>
    <mergeCell ref="I110:K110"/>
    <mergeCell ref="E126:G126"/>
    <mergeCell ref="I126:K126"/>
    <mergeCell ref="E127:G127"/>
    <mergeCell ref="I127:K127"/>
    <mergeCell ref="E130:G130"/>
    <mergeCell ref="I130:K130"/>
    <mergeCell ref="E118:G118"/>
    <mergeCell ref="I118:K118"/>
    <mergeCell ref="E122:G122"/>
    <mergeCell ref="I122:K122"/>
    <mergeCell ref="E123:G123"/>
    <mergeCell ref="I123:K123"/>
    <mergeCell ref="E139:G139"/>
    <mergeCell ref="I139:K139"/>
    <mergeCell ref="E140:G140"/>
    <mergeCell ref="I140:K140"/>
    <mergeCell ref="E143:G143"/>
    <mergeCell ref="I143:K143"/>
    <mergeCell ref="E131:G131"/>
    <mergeCell ref="I131:K131"/>
    <mergeCell ref="E134:G134"/>
    <mergeCell ref="I134:K134"/>
    <mergeCell ref="E135:G135"/>
    <mergeCell ref="I135:K135"/>
    <mergeCell ref="E151:G151"/>
    <mergeCell ref="I151:K151"/>
    <mergeCell ref="E152:G152"/>
    <mergeCell ref="I152:K152"/>
    <mergeCell ref="E156:G156"/>
    <mergeCell ref="I156:K156"/>
    <mergeCell ref="E144:G144"/>
    <mergeCell ref="I144:K144"/>
    <mergeCell ref="E147:G147"/>
    <mergeCell ref="I147:K147"/>
    <mergeCell ref="E148:G148"/>
    <mergeCell ref="I148:K148"/>
    <mergeCell ref="E164:G164"/>
    <mergeCell ref="I164:K164"/>
    <mergeCell ref="E165:G165"/>
    <mergeCell ref="I165:K165"/>
    <mergeCell ref="E168:G168"/>
    <mergeCell ref="I168:K168"/>
    <mergeCell ref="E157:G157"/>
    <mergeCell ref="I157:K157"/>
    <mergeCell ref="E160:G160"/>
    <mergeCell ref="I160:K160"/>
    <mergeCell ref="E161:G161"/>
    <mergeCell ref="I161:K161"/>
    <mergeCell ref="E177:G177"/>
    <mergeCell ref="I177:K177"/>
    <mergeCell ref="E178:G178"/>
    <mergeCell ref="I178:K178"/>
    <mergeCell ref="E181:G181"/>
    <mergeCell ref="I181:K181"/>
    <mergeCell ref="E169:G169"/>
    <mergeCell ref="I169:K169"/>
    <mergeCell ref="E173:G173"/>
    <mergeCell ref="I173:K173"/>
    <mergeCell ref="E174:G174"/>
    <mergeCell ref="I174:K174"/>
    <mergeCell ref="E190:G190"/>
    <mergeCell ref="I190:K190"/>
    <mergeCell ref="E191:G191"/>
    <mergeCell ref="I191:K191"/>
    <mergeCell ref="E194:G194"/>
    <mergeCell ref="I194:K194"/>
    <mergeCell ref="E182:G182"/>
    <mergeCell ref="I182:K182"/>
    <mergeCell ref="E185:G185"/>
    <mergeCell ref="I185:K185"/>
    <mergeCell ref="E186:G186"/>
    <mergeCell ref="I186:K186"/>
    <mergeCell ref="E202:G202"/>
    <mergeCell ref="I202:K202"/>
    <mergeCell ref="E203:G203"/>
    <mergeCell ref="I203:K203"/>
    <mergeCell ref="E195:G195"/>
    <mergeCell ref="I195:K195"/>
    <mergeCell ref="E198:G198"/>
    <mergeCell ref="I198:K198"/>
    <mergeCell ref="E199:G199"/>
    <mergeCell ref="I199:K199"/>
  </mergeCells>
  <phoneticPr fontId="0" type="noConversion"/>
  <pageMargins left="0.75" right="0.75" top="1" bottom="1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1"/>
  </sheetPr>
  <dimension ref="A1:M193"/>
  <sheetViews>
    <sheetView topLeftCell="A31" zoomScaleNormal="100" workbookViewId="0">
      <selection activeCell="J55" sqref="J55"/>
    </sheetView>
  </sheetViews>
  <sheetFormatPr defaultRowHeight="12.5" x14ac:dyDescent="0.25"/>
  <cols>
    <col min="1" max="1" width="8.26953125" customWidth="1"/>
    <col min="2" max="2" width="10.453125" customWidth="1"/>
    <col min="3" max="3" width="6" customWidth="1"/>
    <col min="4" max="4" width="8.1796875" customWidth="1"/>
    <col min="5" max="5" width="7.7265625" customWidth="1"/>
    <col min="6" max="6" width="6.81640625" customWidth="1"/>
    <col min="7" max="8" width="9.453125" customWidth="1"/>
    <col min="9" max="9" width="8.453125" customWidth="1"/>
    <col min="10" max="10" width="8.26953125" customWidth="1"/>
    <col min="11" max="11" width="8.1796875" customWidth="1"/>
    <col min="12" max="12" width="24.453125" customWidth="1"/>
  </cols>
  <sheetData>
    <row r="1" spans="1:13" ht="13" x14ac:dyDescent="0.3">
      <c r="A1" s="33"/>
      <c r="B1" s="33" t="s">
        <v>124</v>
      </c>
      <c r="C1" s="33"/>
      <c r="D1" s="33"/>
      <c r="E1" s="37" t="str">
        <f>Info!$C$12</f>
        <v>Change these court numbers to match the ones you are using for playoffs.</v>
      </c>
      <c r="G1" s="33"/>
      <c r="H1" s="33"/>
      <c r="I1" s="33"/>
      <c r="J1" s="33"/>
      <c r="K1" s="33"/>
      <c r="L1" s="33"/>
    </row>
    <row r="2" spans="1:13" ht="13" x14ac:dyDescent="0.3">
      <c r="A2" s="33"/>
      <c r="D2" s="33"/>
      <c r="E2" s="33"/>
      <c r="F2" s="33"/>
      <c r="G2" s="33"/>
      <c r="H2" s="33"/>
      <c r="I2" s="33"/>
      <c r="J2" s="33"/>
      <c r="K2" s="33"/>
      <c r="L2" s="33"/>
    </row>
    <row r="3" spans="1:13" ht="13.5" thickBot="1" x14ac:dyDescent="0.35">
      <c r="A3" s="33" t="s">
        <v>125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7" t="s">
        <v>128</v>
      </c>
    </row>
    <row r="4" spans="1:13" ht="14" thickTop="1" thickBot="1" x14ac:dyDescent="0.35">
      <c r="A4" s="51">
        <v>1</v>
      </c>
      <c r="B4" s="41" t="s">
        <v>132</v>
      </c>
      <c r="C4" s="42" t="s">
        <v>64</v>
      </c>
      <c r="D4" s="43" t="s">
        <v>126</v>
      </c>
      <c r="E4" s="77" t="s">
        <v>137</v>
      </c>
      <c r="F4" s="85"/>
      <c r="G4" s="86"/>
      <c r="H4" s="42" t="s">
        <v>127</v>
      </c>
      <c r="I4" s="77" t="s">
        <v>138</v>
      </c>
      <c r="J4" s="78"/>
      <c r="K4" s="79"/>
      <c r="L4" s="44" t="s">
        <v>139</v>
      </c>
    </row>
    <row r="5" spans="1:13" ht="13.5" thickBot="1" x14ac:dyDescent="0.35">
      <c r="A5" s="53">
        <v>0.52083333333333337</v>
      </c>
      <c r="B5" s="46" t="s">
        <v>130</v>
      </c>
      <c r="C5" s="47" t="s">
        <v>134</v>
      </c>
      <c r="D5" s="48"/>
      <c r="E5" s="80" t="e">
        <f>#REF!</f>
        <v>#REF!</v>
      </c>
      <c r="F5" s="83"/>
      <c r="G5" s="84"/>
      <c r="H5" s="47" t="s">
        <v>127</v>
      </c>
      <c r="I5" s="80" t="e">
        <f>#REF!</f>
        <v>#REF!</v>
      </c>
      <c r="J5" s="81"/>
      <c r="K5" s="82"/>
      <c r="L5" s="49" t="e">
        <f>#REF!</f>
        <v>#REF!</v>
      </c>
      <c r="M5" s="2"/>
    </row>
    <row r="6" spans="1:13" ht="14" thickTop="1" thickBot="1" x14ac:dyDescent="0.35">
      <c r="A6" s="38"/>
      <c r="B6" s="34"/>
      <c r="C6" s="37"/>
      <c r="D6" s="50" t="s">
        <v>131</v>
      </c>
      <c r="E6" s="50"/>
      <c r="F6" s="50"/>
      <c r="G6" s="50"/>
      <c r="H6" s="50" t="s">
        <v>131</v>
      </c>
      <c r="I6" s="50"/>
      <c r="J6" s="50"/>
      <c r="K6" s="50"/>
      <c r="L6" s="37"/>
      <c r="M6" s="2"/>
    </row>
    <row r="7" spans="1:13" ht="14" thickTop="1" thickBot="1" x14ac:dyDescent="0.35">
      <c r="A7" s="33"/>
      <c r="B7" s="34"/>
      <c r="C7" s="37"/>
      <c r="D7" s="33"/>
      <c r="E7" s="37"/>
      <c r="F7" s="37"/>
      <c r="G7" s="37"/>
      <c r="H7" s="37"/>
      <c r="I7" s="37"/>
      <c r="J7" s="37"/>
      <c r="K7" s="37"/>
      <c r="L7" s="37"/>
      <c r="M7" s="2"/>
    </row>
    <row r="8" spans="1:13" ht="14" thickTop="1" thickBot="1" x14ac:dyDescent="0.35">
      <c r="A8" s="51">
        <v>2</v>
      </c>
      <c r="B8" s="41" t="s">
        <v>132</v>
      </c>
      <c r="C8" s="42" t="s">
        <v>133</v>
      </c>
      <c r="D8" s="43" t="s">
        <v>126</v>
      </c>
      <c r="E8" s="77" t="s">
        <v>139</v>
      </c>
      <c r="F8" s="85"/>
      <c r="G8" s="86"/>
      <c r="H8" s="42" t="s">
        <v>127</v>
      </c>
      <c r="I8" s="77" t="s">
        <v>140</v>
      </c>
      <c r="J8" s="78"/>
      <c r="K8" s="79"/>
      <c r="L8" s="44" t="s">
        <v>141</v>
      </c>
      <c r="M8" s="2"/>
    </row>
    <row r="9" spans="1:13" ht="13.5" thickBot="1" x14ac:dyDescent="0.35">
      <c r="A9" s="52" t="s">
        <v>129</v>
      </c>
      <c r="B9" s="46" t="s">
        <v>130</v>
      </c>
      <c r="C9" s="47" t="s">
        <v>135</v>
      </c>
      <c r="D9" s="48"/>
      <c r="E9" s="80" t="e">
        <f>#REF!</f>
        <v>#REF!</v>
      </c>
      <c r="F9" s="83"/>
      <c r="G9" s="84"/>
      <c r="H9" s="47" t="s">
        <v>127</v>
      </c>
      <c r="I9" s="80" t="e">
        <f>#REF!</f>
        <v>#REF!</v>
      </c>
      <c r="J9" s="81"/>
      <c r="K9" s="82"/>
      <c r="L9" s="49"/>
      <c r="M9" s="2"/>
    </row>
    <row r="10" spans="1:13" ht="14" thickTop="1" thickBot="1" x14ac:dyDescent="0.35">
      <c r="A10" s="38"/>
      <c r="B10" s="34"/>
      <c r="C10" s="37"/>
      <c r="D10" s="50" t="s">
        <v>131</v>
      </c>
      <c r="E10" s="50"/>
      <c r="F10" s="50"/>
      <c r="G10" s="50"/>
      <c r="H10" s="50" t="s">
        <v>131</v>
      </c>
      <c r="I10" s="50"/>
      <c r="J10" s="50"/>
      <c r="K10" s="50"/>
      <c r="L10" s="37"/>
      <c r="M10" s="2"/>
    </row>
    <row r="11" spans="1:13" ht="14" thickTop="1" thickBot="1" x14ac:dyDescent="0.35">
      <c r="A11" s="33"/>
      <c r="B11" s="34"/>
      <c r="C11" s="37"/>
      <c r="D11" s="33"/>
      <c r="E11" s="37"/>
      <c r="F11" s="37"/>
      <c r="G11" s="37"/>
      <c r="H11" s="37"/>
      <c r="I11" s="37"/>
      <c r="J11" s="37"/>
      <c r="K11" s="37"/>
      <c r="L11" s="37"/>
      <c r="M11" s="2"/>
    </row>
    <row r="12" spans="1:13" ht="14" thickTop="1" thickBot="1" x14ac:dyDescent="0.35">
      <c r="A12" s="51">
        <v>3</v>
      </c>
      <c r="B12" s="41" t="s">
        <v>132</v>
      </c>
      <c r="C12" s="42" t="s">
        <v>64</v>
      </c>
      <c r="D12" s="43" t="s">
        <v>126</v>
      </c>
      <c r="E12" s="77" t="s">
        <v>35</v>
      </c>
      <c r="F12" s="85"/>
      <c r="G12" s="86"/>
      <c r="H12" s="42" t="s">
        <v>127</v>
      </c>
      <c r="I12" s="77" t="s">
        <v>36</v>
      </c>
      <c r="J12" s="78"/>
      <c r="K12" s="79"/>
      <c r="L12" s="44" t="s">
        <v>141</v>
      </c>
      <c r="M12" s="2"/>
    </row>
    <row r="13" spans="1:13" ht="13.5" thickBot="1" x14ac:dyDescent="0.35">
      <c r="A13" s="52" t="s">
        <v>129</v>
      </c>
      <c r="B13" s="46" t="s">
        <v>130</v>
      </c>
      <c r="C13" s="47" t="s">
        <v>135</v>
      </c>
      <c r="D13" s="48"/>
      <c r="E13" s="80"/>
      <c r="F13" s="83"/>
      <c r="G13" s="84"/>
      <c r="H13" s="47" t="s">
        <v>127</v>
      </c>
      <c r="I13" s="80"/>
      <c r="J13" s="81"/>
      <c r="K13" s="82"/>
      <c r="L13" s="49"/>
      <c r="M13" s="2"/>
    </row>
    <row r="14" spans="1:13" ht="14" thickTop="1" thickBot="1" x14ac:dyDescent="0.35">
      <c r="A14" s="39"/>
      <c r="B14" s="34"/>
      <c r="C14" s="37"/>
      <c r="D14" s="50" t="s">
        <v>131</v>
      </c>
      <c r="E14" s="50"/>
      <c r="F14" s="50"/>
      <c r="G14" s="50"/>
      <c r="H14" s="50" t="s">
        <v>131</v>
      </c>
      <c r="I14" s="50"/>
      <c r="J14" s="50"/>
      <c r="K14" s="50"/>
      <c r="L14" s="37"/>
      <c r="M14" s="2"/>
    </row>
    <row r="15" spans="1:13" ht="14" thickTop="1" thickBot="1" x14ac:dyDescent="0.35">
      <c r="A15" s="33"/>
      <c r="B15" s="34"/>
      <c r="C15" s="37"/>
      <c r="D15" s="33"/>
      <c r="E15" s="37"/>
      <c r="F15" s="37"/>
      <c r="G15" s="37"/>
      <c r="H15" s="37"/>
      <c r="I15" s="37"/>
      <c r="J15" s="37"/>
      <c r="K15" s="37"/>
      <c r="L15" s="37"/>
      <c r="M15" s="2"/>
    </row>
    <row r="16" spans="1:13" ht="14" thickTop="1" thickBot="1" x14ac:dyDescent="0.35">
      <c r="A16" s="51">
        <v>4</v>
      </c>
      <c r="B16" s="41" t="s">
        <v>132</v>
      </c>
      <c r="C16" s="42" t="s">
        <v>64</v>
      </c>
      <c r="D16" s="43" t="s">
        <v>126</v>
      </c>
      <c r="E16" s="77" t="s">
        <v>37</v>
      </c>
      <c r="F16" s="85"/>
      <c r="G16" s="86"/>
      <c r="H16" s="42" t="s">
        <v>127</v>
      </c>
      <c r="I16" s="77" t="s">
        <v>38</v>
      </c>
      <c r="J16" s="78"/>
      <c r="K16" s="79"/>
      <c r="L16" s="44" t="s">
        <v>141</v>
      </c>
      <c r="M16" s="2"/>
    </row>
    <row r="17" spans="1:13" ht="13.5" thickBot="1" x14ac:dyDescent="0.35">
      <c r="A17" s="52" t="s">
        <v>129</v>
      </c>
      <c r="B17" s="46" t="s">
        <v>130</v>
      </c>
      <c r="C17" s="47" t="s">
        <v>136</v>
      </c>
      <c r="D17" s="48"/>
      <c r="E17" s="80"/>
      <c r="F17" s="83"/>
      <c r="G17" s="84"/>
      <c r="H17" s="47" t="s">
        <v>127</v>
      </c>
      <c r="I17" s="80"/>
      <c r="J17" s="81"/>
      <c r="K17" s="82"/>
      <c r="L17" s="49"/>
      <c r="M17" s="2"/>
    </row>
    <row r="18" spans="1:13" ht="14" thickTop="1" thickBot="1" x14ac:dyDescent="0.35">
      <c r="A18" s="39"/>
      <c r="B18" s="34"/>
      <c r="C18" s="37"/>
      <c r="D18" s="50" t="s">
        <v>131</v>
      </c>
      <c r="E18" s="50"/>
      <c r="F18" s="50"/>
      <c r="G18" s="50"/>
      <c r="H18" s="50" t="s">
        <v>131</v>
      </c>
      <c r="I18" s="50"/>
      <c r="J18" s="50"/>
      <c r="K18" s="50"/>
      <c r="L18" s="37"/>
      <c r="M18" s="2"/>
    </row>
    <row r="19" spans="1:13" ht="13.5" thickTop="1" x14ac:dyDescent="0.3">
      <c r="A19" s="33"/>
      <c r="B19" s="34"/>
      <c r="C19" s="37"/>
      <c r="D19" s="33"/>
      <c r="E19" s="37"/>
      <c r="F19" s="37"/>
      <c r="G19" s="37"/>
      <c r="H19" s="37"/>
      <c r="I19" s="37"/>
      <c r="J19" s="37"/>
      <c r="K19" s="37"/>
      <c r="L19" s="37"/>
      <c r="M19" s="2"/>
    </row>
    <row r="35" spans="1:12" ht="13" x14ac:dyDescent="0.3">
      <c r="A35" s="33"/>
      <c r="B35" s="33" t="s">
        <v>124</v>
      </c>
      <c r="C35" s="33"/>
      <c r="D35" s="33"/>
      <c r="E35" s="37" t="str">
        <f>Info!$C$13</f>
        <v>They automatically populate the brackets.</v>
      </c>
      <c r="G35" s="33"/>
      <c r="H35" s="33"/>
      <c r="I35" s="33"/>
      <c r="J35" s="33"/>
      <c r="K35" s="33"/>
      <c r="L35" s="33"/>
    </row>
    <row r="36" spans="1:12" ht="13" x14ac:dyDescent="0.3">
      <c r="A36" s="33"/>
      <c r="D36" s="33"/>
      <c r="E36" s="33"/>
      <c r="F36" s="33"/>
      <c r="G36" s="33"/>
      <c r="H36" s="33"/>
      <c r="I36" s="33"/>
      <c r="J36" s="33"/>
      <c r="K36" s="33"/>
      <c r="L36" s="33"/>
    </row>
    <row r="37" spans="1:12" ht="13.5" thickBot="1" x14ac:dyDescent="0.35">
      <c r="A37" s="33" t="s">
        <v>125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7" t="s">
        <v>128</v>
      </c>
    </row>
    <row r="38" spans="1:12" ht="14" thickTop="1" thickBot="1" x14ac:dyDescent="0.35">
      <c r="A38" s="51">
        <v>1</v>
      </c>
      <c r="B38" s="41" t="s">
        <v>132</v>
      </c>
      <c r="C38" s="42" t="s">
        <v>64</v>
      </c>
      <c r="D38" s="43" t="s">
        <v>126</v>
      </c>
      <c r="E38" s="77" t="s">
        <v>109</v>
      </c>
      <c r="F38" s="85"/>
      <c r="G38" s="86"/>
      <c r="H38" s="42" t="s">
        <v>127</v>
      </c>
      <c r="I38" s="77" t="s">
        <v>117</v>
      </c>
      <c r="J38" s="78"/>
      <c r="K38" s="79"/>
      <c r="L38" s="44" t="s">
        <v>63</v>
      </c>
    </row>
    <row r="39" spans="1:12" ht="13.5" thickBot="1" x14ac:dyDescent="0.35">
      <c r="A39" s="53">
        <v>0.52083333333333337</v>
      </c>
      <c r="B39" s="46" t="s">
        <v>130</v>
      </c>
      <c r="C39" s="47" t="s">
        <v>142</v>
      </c>
      <c r="D39" s="48"/>
      <c r="E39" s="80" t="e">
        <f>#REF!</f>
        <v>#REF!</v>
      </c>
      <c r="F39" s="83"/>
      <c r="G39" s="84"/>
      <c r="H39" s="47" t="s">
        <v>127</v>
      </c>
      <c r="I39" s="80" t="e">
        <f>#REF!</f>
        <v>#REF!</v>
      </c>
      <c r="J39" s="83"/>
      <c r="K39" s="84"/>
      <c r="L39" s="49" t="e">
        <f>#REF!</f>
        <v>#REF!</v>
      </c>
    </row>
    <row r="40" spans="1:12" ht="14" thickTop="1" thickBot="1" x14ac:dyDescent="0.35">
      <c r="A40" s="38"/>
      <c r="B40" s="34"/>
      <c r="C40" s="37"/>
      <c r="D40" s="50" t="s">
        <v>131</v>
      </c>
      <c r="E40" s="50"/>
      <c r="F40" s="50"/>
      <c r="G40" s="50"/>
      <c r="H40" s="50" t="s">
        <v>131</v>
      </c>
      <c r="I40" s="50"/>
      <c r="J40" s="50"/>
      <c r="K40" s="50"/>
      <c r="L40" s="37"/>
    </row>
    <row r="41" spans="1:12" ht="14" thickTop="1" thickBot="1" x14ac:dyDescent="0.35">
      <c r="A41" s="33"/>
      <c r="B41" s="34"/>
      <c r="C41" s="37"/>
      <c r="D41" s="33"/>
      <c r="E41" s="37"/>
      <c r="F41" s="37"/>
      <c r="G41" s="37"/>
      <c r="H41" s="37"/>
      <c r="I41" s="37"/>
      <c r="J41" s="37"/>
      <c r="K41" s="37"/>
      <c r="L41" s="37"/>
    </row>
    <row r="42" spans="1:12" ht="14" thickTop="1" thickBot="1" x14ac:dyDescent="0.35">
      <c r="A42" s="51">
        <v>2</v>
      </c>
      <c r="B42" s="41" t="s">
        <v>132</v>
      </c>
      <c r="C42" s="42" t="s">
        <v>133</v>
      </c>
      <c r="D42" s="43" t="s">
        <v>126</v>
      </c>
      <c r="E42" s="77" t="s">
        <v>143</v>
      </c>
      <c r="F42" s="85"/>
      <c r="G42" s="86"/>
      <c r="H42" s="42" t="s">
        <v>127</v>
      </c>
      <c r="I42" s="77" t="s">
        <v>144</v>
      </c>
      <c r="J42" s="78"/>
      <c r="K42" s="79"/>
      <c r="L42" s="44" t="s">
        <v>141</v>
      </c>
    </row>
    <row r="43" spans="1:12" ht="13.5" thickBot="1" x14ac:dyDescent="0.35">
      <c r="A43" s="52" t="s">
        <v>129</v>
      </c>
      <c r="B43" s="46" t="s">
        <v>130</v>
      </c>
      <c r="C43" s="47" t="s">
        <v>135</v>
      </c>
      <c r="D43" s="48"/>
      <c r="E43" s="80" t="e">
        <f>#REF!</f>
        <v>#REF!</v>
      </c>
      <c r="F43" s="83"/>
      <c r="G43" s="84"/>
      <c r="H43" s="47" t="s">
        <v>127</v>
      </c>
      <c r="I43" s="80" t="e">
        <f>#REF!</f>
        <v>#REF!</v>
      </c>
      <c r="J43" s="83"/>
      <c r="K43" s="84"/>
      <c r="L43" s="49"/>
    </row>
    <row r="44" spans="1:12" ht="14" thickTop="1" thickBot="1" x14ac:dyDescent="0.35">
      <c r="A44" s="38"/>
      <c r="B44" s="34"/>
      <c r="C44" s="37"/>
      <c r="D44" s="50" t="s">
        <v>131</v>
      </c>
      <c r="E44" s="50"/>
      <c r="F44" s="50"/>
      <c r="G44" s="50"/>
      <c r="H44" s="50" t="s">
        <v>131</v>
      </c>
      <c r="I44" s="50"/>
      <c r="J44" s="50"/>
      <c r="K44" s="50"/>
      <c r="L44" s="37"/>
    </row>
    <row r="45" spans="1:12" ht="14" thickTop="1" thickBot="1" x14ac:dyDescent="0.35">
      <c r="A45" s="33"/>
      <c r="B45" s="34"/>
      <c r="C45" s="37"/>
      <c r="D45" s="33"/>
      <c r="E45" s="37"/>
      <c r="F45" s="37"/>
      <c r="G45" s="37"/>
      <c r="H45" s="37"/>
      <c r="I45" s="37"/>
      <c r="J45" s="37"/>
      <c r="K45" s="37"/>
      <c r="L45" s="37"/>
    </row>
    <row r="46" spans="1:12" ht="14" thickTop="1" thickBot="1" x14ac:dyDescent="0.35">
      <c r="A46" s="51">
        <v>3</v>
      </c>
      <c r="B46" s="41" t="s">
        <v>132</v>
      </c>
      <c r="C46" s="42" t="s">
        <v>64</v>
      </c>
      <c r="D46" s="43" t="s">
        <v>126</v>
      </c>
      <c r="E46" s="77" t="s">
        <v>31</v>
      </c>
      <c r="F46" s="85"/>
      <c r="G46" s="86"/>
      <c r="H46" s="42" t="s">
        <v>127</v>
      </c>
      <c r="I46" s="77" t="s">
        <v>32</v>
      </c>
      <c r="J46" s="78"/>
      <c r="K46" s="79"/>
      <c r="L46" s="44" t="s">
        <v>141</v>
      </c>
    </row>
    <row r="47" spans="1:12" ht="13.5" thickBot="1" x14ac:dyDescent="0.35">
      <c r="A47" s="52" t="s">
        <v>129</v>
      </c>
      <c r="B47" s="46" t="s">
        <v>130</v>
      </c>
      <c r="C47" s="47" t="s">
        <v>135</v>
      </c>
      <c r="D47" s="48"/>
      <c r="E47" s="80"/>
      <c r="F47" s="83"/>
      <c r="G47" s="84"/>
      <c r="H47" s="47" t="s">
        <v>127</v>
      </c>
      <c r="I47" s="80"/>
      <c r="J47" s="81"/>
      <c r="K47" s="82"/>
      <c r="L47" s="49"/>
    </row>
    <row r="48" spans="1:12" ht="14" thickTop="1" thickBot="1" x14ac:dyDescent="0.35">
      <c r="A48" s="39"/>
      <c r="B48" s="34"/>
      <c r="C48" s="37"/>
      <c r="D48" s="50" t="s">
        <v>131</v>
      </c>
      <c r="E48" s="50"/>
      <c r="F48" s="50"/>
      <c r="G48" s="50"/>
      <c r="H48" s="50" t="s">
        <v>131</v>
      </c>
      <c r="I48" s="50"/>
      <c r="J48" s="50"/>
      <c r="K48" s="50"/>
      <c r="L48" s="37"/>
    </row>
    <row r="49" spans="1:12" ht="14" thickTop="1" thickBot="1" x14ac:dyDescent="0.35">
      <c r="A49" s="33"/>
      <c r="B49" s="34"/>
      <c r="C49" s="37"/>
      <c r="D49" s="33"/>
      <c r="E49" s="37"/>
      <c r="F49" s="37"/>
      <c r="G49" s="37"/>
      <c r="H49" s="37"/>
      <c r="I49" s="37"/>
      <c r="J49" s="37"/>
      <c r="K49" s="37"/>
      <c r="L49" s="37"/>
    </row>
    <row r="50" spans="1:12" ht="14" thickTop="1" thickBot="1" x14ac:dyDescent="0.35">
      <c r="A50" s="51">
        <v>4</v>
      </c>
      <c r="B50" s="41" t="s">
        <v>132</v>
      </c>
      <c r="C50" s="42" t="s">
        <v>133</v>
      </c>
      <c r="D50" s="43" t="s">
        <v>126</v>
      </c>
      <c r="E50" s="77" t="s">
        <v>33</v>
      </c>
      <c r="F50" s="85"/>
      <c r="G50" s="86"/>
      <c r="H50" s="42" t="s">
        <v>127</v>
      </c>
      <c r="I50" s="77" t="s">
        <v>28</v>
      </c>
      <c r="J50" s="78"/>
      <c r="K50" s="79"/>
      <c r="L50" s="44" t="s">
        <v>141</v>
      </c>
    </row>
    <row r="51" spans="1:12" ht="13.5" thickBot="1" x14ac:dyDescent="0.35">
      <c r="A51" s="52" t="s">
        <v>129</v>
      </c>
      <c r="B51" s="46" t="s">
        <v>130</v>
      </c>
      <c r="C51" s="47" t="s">
        <v>136</v>
      </c>
      <c r="D51" s="48"/>
      <c r="E51" s="80"/>
      <c r="F51" s="83"/>
      <c r="G51" s="84"/>
      <c r="H51" s="47" t="s">
        <v>127</v>
      </c>
      <c r="I51" s="80"/>
      <c r="J51" s="81"/>
      <c r="K51" s="82"/>
      <c r="L51" s="49"/>
    </row>
    <row r="52" spans="1:12" ht="14" thickTop="1" thickBot="1" x14ac:dyDescent="0.35">
      <c r="A52" s="39"/>
      <c r="B52" s="34"/>
      <c r="C52" s="37"/>
      <c r="D52" s="50" t="s">
        <v>131</v>
      </c>
      <c r="E52" s="50"/>
      <c r="F52" s="50"/>
      <c r="G52" s="50"/>
      <c r="H52" s="50" t="s">
        <v>131</v>
      </c>
      <c r="I52" s="50"/>
      <c r="J52" s="50"/>
      <c r="K52" s="50"/>
      <c r="L52" s="37"/>
    </row>
    <row r="53" spans="1:12" ht="13.5" thickTop="1" x14ac:dyDescent="0.3">
      <c r="A53" s="33"/>
      <c r="B53" s="34"/>
      <c r="C53" s="37"/>
      <c r="D53" s="33"/>
      <c r="E53" s="37"/>
      <c r="F53" s="37"/>
      <c r="G53" s="37"/>
      <c r="H53" s="37"/>
      <c r="I53" s="37"/>
      <c r="J53" s="37"/>
      <c r="K53" s="37"/>
      <c r="L53" s="37"/>
    </row>
    <row r="69" spans="1:12" ht="13" x14ac:dyDescent="0.3">
      <c r="A69" s="33"/>
      <c r="B69" s="33" t="s">
        <v>124</v>
      </c>
      <c r="C69" s="33"/>
      <c r="D69" s="33"/>
      <c r="E69" s="37" t="e">
        <f>Info!#REF!</f>
        <v>#REF!</v>
      </c>
      <c r="G69" s="33"/>
      <c r="H69" s="33"/>
      <c r="I69" s="33"/>
      <c r="J69" s="33"/>
      <c r="K69" s="33"/>
      <c r="L69" s="33"/>
    </row>
    <row r="70" spans="1:12" ht="13" x14ac:dyDescent="0.3">
      <c r="A70" s="33"/>
      <c r="D70" s="33"/>
      <c r="E70" s="33"/>
      <c r="F70" s="33"/>
      <c r="G70" s="33"/>
      <c r="H70" s="33"/>
      <c r="I70" s="33"/>
      <c r="J70" s="33"/>
      <c r="K70" s="33"/>
      <c r="L70" s="33"/>
    </row>
    <row r="71" spans="1:12" ht="13.5" thickBot="1" x14ac:dyDescent="0.35">
      <c r="A71" s="33" t="s">
        <v>125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7" t="s">
        <v>128</v>
      </c>
    </row>
    <row r="72" spans="1:12" ht="14" thickTop="1" thickBot="1" x14ac:dyDescent="0.35">
      <c r="A72" s="51">
        <v>1</v>
      </c>
      <c r="B72" s="41" t="s">
        <v>132</v>
      </c>
      <c r="C72" s="42" t="s">
        <v>64</v>
      </c>
      <c r="D72" s="43" t="s">
        <v>126</v>
      </c>
      <c r="E72" s="77" t="s">
        <v>150</v>
      </c>
      <c r="F72" s="85"/>
      <c r="G72" s="86"/>
      <c r="H72" s="42" t="s">
        <v>127</v>
      </c>
      <c r="I72" s="77" t="s">
        <v>151</v>
      </c>
      <c r="J72" s="78"/>
      <c r="K72" s="79"/>
      <c r="L72" s="44" t="s">
        <v>153</v>
      </c>
    </row>
    <row r="73" spans="1:12" ht="13.5" thickBot="1" x14ac:dyDescent="0.35">
      <c r="A73" s="53">
        <v>0.52083333333333337</v>
      </c>
      <c r="B73" s="46" t="s">
        <v>130</v>
      </c>
      <c r="C73" s="47" t="s">
        <v>142</v>
      </c>
      <c r="D73" s="48"/>
      <c r="E73" s="80" t="e">
        <f>#REF!</f>
        <v>#REF!</v>
      </c>
      <c r="F73" s="83"/>
      <c r="G73" s="84"/>
      <c r="H73" s="47" t="s">
        <v>127</v>
      </c>
      <c r="I73" s="80" t="e">
        <f>#REF!</f>
        <v>#REF!</v>
      </c>
      <c r="J73" s="81"/>
      <c r="K73" s="82"/>
      <c r="L73" s="49" t="e">
        <f>#REF!</f>
        <v>#REF!</v>
      </c>
    </row>
    <row r="74" spans="1:12" ht="14" thickTop="1" thickBot="1" x14ac:dyDescent="0.35">
      <c r="A74" s="38"/>
      <c r="B74" s="34"/>
      <c r="C74" s="37"/>
      <c r="D74" s="50" t="s">
        <v>131</v>
      </c>
      <c r="E74" s="50"/>
      <c r="F74" s="50"/>
      <c r="G74" s="50"/>
      <c r="H74" s="50" t="s">
        <v>131</v>
      </c>
      <c r="I74" s="50"/>
      <c r="J74" s="50"/>
      <c r="K74" s="50"/>
      <c r="L74" s="37"/>
    </row>
    <row r="75" spans="1:12" ht="14" thickTop="1" thickBot="1" x14ac:dyDescent="0.35">
      <c r="A75" s="33"/>
      <c r="B75" s="34"/>
      <c r="C75" s="37"/>
      <c r="D75" s="33"/>
      <c r="E75" s="37"/>
      <c r="F75" s="37"/>
      <c r="G75" s="37"/>
      <c r="H75" s="37"/>
      <c r="I75" s="37"/>
      <c r="J75" s="37"/>
      <c r="K75" s="37"/>
      <c r="L75" s="37"/>
    </row>
    <row r="76" spans="1:12" ht="14" thickTop="1" thickBot="1" x14ac:dyDescent="0.35">
      <c r="A76" s="51">
        <v>2</v>
      </c>
      <c r="B76" s="41" t="s">
        <v>132</v>
      </c>
      <c r="C76" s="42" t="s">
        <v>145</v>
      </c>
      <c r="D76" s="43" t="s">
        <v>126</v>
      </c>
      <c r="E76" s="77" t="s">
        <v>152</v>
      </c>
      <c r="F76" s="85"/>
      <c r="G76" s="86"/>
      <c r="H76" s="42" t="s">
        <v>127</v>
      </c>
      <c r="I76" s="77" t="s">
        <v>153</v>
      </c>
      <c r="J76" s="78"/>
      <c r="K76" s="79"/>
      <c r="L76" s="44" t="s">
        <v>141</v>
      </c>
    </row>
    <row r="77" spans="1:12" ht="13.5" thickBot="1" x14ac:dyDescent="0.35">
      <c r="A77" s="52" t="s">
        <v>129</v>
      </c>
      <c r="B77" s="46" t="s">
        <v>130</v>
      </c>
      <c r="C77" s="47" t="s">
        <v>135</v>
      </c>
      <c r="D77" s="48"/>
      <c r="E77" s="80" t="e">
        <f>#REF!</f>
        <v>#REF!</v>
      </c>
      <c r="F77" s="83"/>
      <c r="G77" s="84"/>
      <c r="H77" s="47" t="s">
        <v>127</v>
      </c>
      <c r="I77" s="80" t="e">
        <f>#REF!</f>
        <v>#REF!</v>
      </c>
      <c r="J77" s="81"/>
      <c r="K77" s="82"/>
      <c r="L77" s="49"/>
    </row>
    <row r="78" spans="1:12" ht="14" thickTop="1" thickBot="1" x14ac:dyDescent="0.35">
      <c r="A78" s="38"/>
      <c r="B78" s="34"/>
      <c r="C78" s="37"/>
      <c r="D78" s="50" t="s">
        <v>131</v>
      </c>
      <c r="E78" s="50"/>
      <c r="F78" s="50"/>
      <c r="G78" s="50"/>
      <c r="H78" s="50" t="s">
        <v>131</v>
      </c>
      <c r="I78" s="50"/>
      <c r="J78" s="50"/>
      <c r="K78" s="50"/>
      <c r="L78" s="37"/>
    </row>
    <row r="79" spans="1:12" ht="14" thickTop="1" thickBot="1" x14ac:dyDescent="0.35">
      <c r="A79" s="33"/>
      <c r="B79" s="34"/>
      <c r="C79" s="37"/>
      <c r="D79" s="33"/>
      <c r="E79" s="37"/>
      <c r="F79" s="37"/>
      <c r="G79" s="37"/>
      <c r="H79" s="37"/>
      <c r="I79" s="37"/>
      <c r="J79" s="37"/>
      <c r="K79" s="37"/>
      <c r="L79" s="37"/>
    </row>
    <row r="80" spans="1:12" ht="14" thickTop="1" thickBot="1" x14ac:dyDescent="0.35">
      <c r="A80" s="51">
        <v>3</v>
      </c>
      <c r="B80" s="41" t="s">
        <v>132</v>
      </c>
      <c r="C80" s="42" t="s">
        <v>146</v>
      </c>
      <c r="D80" s="43" t="s">
        <v>126</v>
      </c>
      <c r="E80" s="77" t="s">
        <v>16</v>
      </c>
      <c r="F80" s="85"/>
      <c r="G80" s="86"/>
      <c r="H80" s="42" t="s">
        <v>127</v>
      </c>
      <c r="I80" s="77" t="s">
        <v>15</v>
      </c>
      <c r="J80" s="78"/>
      <c r="K80" s="79"/>
      <c r="L80" s="44" t="s">
        <v>141</v>
      </c>
    </row>
    <row r="81" spans="1:12" ht="13.5" thickBot="1" x14ac:dyDescent="0.35">
      <c r="A81" s="52" t="s">
        <v>129</v>
      </c>
      <c r="B81" s="46" t="s">
        <v>130</v>
      </c>
      <c r="C81" s="47" t="s">
        <v>135</v>
      </c>
      <c r="D81" s="48"/>
      <c r="E81" s="80" t="e">
        <f>#REF!</f>
        <v>#REF!</v>
      </c>
      <c r="F81" s="83"/>
      <c r="G81" s="84"/>
      <c r="H81" s="47" t="s">
        <v>127</v>
      </c>
      <c r="I81" s="80" t="e">
        <f>#REF!</f>
        <v>#REF!</v>
      </c>
      <c r="J81" s="81"/>
      <c r="K81" s="82"/>
      <c r="L81" s="49"/>
    </row>
    <row r="82" spans="1:12" ht="14" thickTop="1" thickBot="1" x14ac:dyDescent="0.35">
      <c r="A82" s="39"/>
      <c r="B82" s="34"/>
      <c r="C82" s="37"/>
      <c r="D82" s="50" t="s">
        <v>131</v>
      </c>
      <c r="E82" s="50"/>
      <c r="F82" s="50"/>
      <c r="G82" s="50"/>
      <c r="H82" s="50" t="s">
        <v>131</v>
      </c>
      <c r="I82" s="50"/>
      <c r="J82" s="50"/>
      <c r="K82" s="50"/>
      <c r="L82" s="37"/>
    </row>
    <row r="83" spans="1:12" ht="14" thickTop="1" thickBot="1" x14ac:dyDescent="0.35">
      <c r="A83" s="33"/>
      <c r="B83" s="34"/>
      <c r="C83" s="37"/>
      <c r="D83" s="33"/>
      <c r="E83" s="37"/>
      <c r="F83" s="37"/>
      <c r="G83" s="37"/>
      <c r="H83" s="37"/>
      <c r="I83" s="37"/>
      <c r="J83" s="37"/>
      <c r="K83" s="37"/>
      <c r="L83" s="37"/>
    </row>
    <row r="84" spans="1:12" ht="14" thickTop="1" thickBot="1" x14ac:dyDescent="0.35">
      <c r="A84" s="51">
        <v>4</v>
      </c>
      <c r="B84" s="41" t="s">
        <v>132</v>
      </c>
      <c r="C84" s="42" t="s">
        <v>145</v>
      </c>
      <c r="D84" s="43" t="s">
        <v>126</v>
      </c>
      <c r="E84" s="77" t="s">
        <v>17</v>
      </c>
      <c r="F84" s="85"/>
      <c r="G84" s="86"/>
      <c r="H84" s="42" t="s">
        <v>127</v>
      </c>
      <c r="I84" s="77" t="s">
        <v>18</v>
      </c>
      <c r="J84" s="78"/>
      <c r="K84" s="79"/>
      <c r="L84" s="44" t="s">
        <v>141</v>
      </c>
    </row>
    <row r="85" spans="1:12" ht="13.5" thickBot="1" x14ac:dyDescent="0.35">
      <c r="A85" s="52" t="s">
        <v>129</v>
      </c>
      <c r="B85" s="46" t="s">
        <v>130</v>
      </c>
      <c r="C85" s="47" t="s">
        <v>136</v>
      </c>
      <c r="D85" s="48"/>
      <c r="E85" s="80"/>
      <c r="F85" s="83"/>
      <c r="G85" s="84"/>
      <c r="H85" s="47" t="s">
        <v>127</v>
      </c>
      <c r="I85" s="80"/>
      <c r="J85" s="81"/>
      <c r="K85" s="82"/>
      <c r="L85" s="49"/>
    </row>
    <row r="86" spans="1:12" ht="14" thickTop="1" thickBot="1" x14ac:dyDescent="0.35">
      <c r="A86" s="39"/>
      <c r="B86" s="34"/>
      <c r="C86" s="37"/>
      <c r="D86" s="50" t="s">
        <v>131</v>
      </c>
      <c r="E86" s="50"/>
      <c r="F86" s="50"/>
      <c r="G86" s="50"/>
      <c r="H86" s="50" t="s">
        <v>131</v>
      </c>
      <c r="I86" s="50"/>
      <c r="J86" s="50"/>
      <c r="K86" s="50"/>
      <c r="L86" s="37"/>
    </row>
    <row r="87" spans="1:12" ht="13.5" thickTop="1" x14ac:dyDescent="0.3">
      <c r="A87" s="33"/>
      <c r="B87" s="34"/>
      <c r="C87" s="37"/>
      <c r="D87" s="33"/>
      <c r="E87" s="37"/>
      <c r="F87" s="37"/>
      <c r="G87" s="37"/>
      <c r="H87" s="37"/>
      <c r="I87" s="37"/>
      <c r="J87" s="37"/>
      <c r="K87" s="37"/>
      <c r="L87" s="37"/>
    </row>
    <row r="103" spans="1:12" ht="13" x14ac:dyDescent="0.3">
      <c r="A103" s="33"/>
      <c r="B103" s="33" t="s">
        <v>124</v>
      </c>
      <c r="C103" s="33"/>
      <c r="D103" s="33"/>
      <c r="E103" s="37" t="e">
        <f>Info!#REF!</f>
        <v>#REF!</v>
      </c>
      <c r="G103" s="33"/>
      <c r="H103" s="33"/>
      <c r="I103" s="33"/>
      <c r="J103" s="33"/>
      <c r="K103" s="33"/>
      <c r="L103" s="33"/>
    </row>
    <row r="104" spans="1:12" ht="13" x14ac:dyDescent="0.3">
      <c r="A104" s="33"/>
      <c r="D104" s="33"/>
      <c r="E104" s="33"/>
      <c r="F104" s="33"/>
      <c r="G104" s="33"/>
      <c r="H104" s="33"/>
      <c r="I104" s="33"/>
      <c r="J104" s="33"/>
      <c r="K104" s="33"/>
      <c r="L104" s="33"/>
    </row>
    <row r="105" spans="1:12" ht="13.5" thickBot="1" x14ac:dyDescent="0.35">
      <c r="A105" s="33" t="s">
        <v>125</v>
      </c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7" t="s">
        <v>128</v>
      </c>
    </row>
    <row r="106" spans="1:12" ht="14" thickTop="1" thickBot="1" x14ac:dyDescent="0.35">
      <c r="A106" s="51">
        <v>1</v>
      </c>
      <c r="B106" s="41" t="s">
        <v>132</v>
      </c>
      <c r="C106" s="42" t="s">
        <v>64</v>
      </c>
      <c r="D106" s="43" t="s">
        <v>126</v>
      </c>
      <c r="E106" s="77" t="s">
        <v>154</v>
      </c>
      <c r="F106" s="85"/>
      <c r="G106" s="86"/>
      <c r="H106" s="42" t="s">
        <v>127</v>
      </c>
      <c r="I106" s="77" t="s">
        <v>155</v>
      </c>
      <c r="J106" s="78"/>
      <c r="K106" s="79"/>
      <c r="L106" s="44" t="s">
        <v>156</v>
      </c>
    </row>
    <row r="107" spans="1:12" ht="13.5" thickBot="1" x14ac:dyDescent="0.35">
      <c r="A107" s="53">
        <v>0.52083333333333337</v>
      </c>
      <c r="B107" s="46" t="s">
        <v>130</v>
      </c>
      <c r="C107" s="47" t="s">
        <v>142</v>
      </c>
      <c r="D107" s="48"/>
      <c r="E107" s="80" t="e">
        <f>#REF!</f>
        <v>#REF!</v>
      </c>
      <c r="F107" s="83"/>
      <c r="G107" s="84"/>
      <c r="H107" s="47" t="s">
        <v>127</v>
      </c>
      <c r="I107" s="80" t="e">
        <f>#REF!</f>
        <v>#REF!</v>
      </c>
      <c r="J107" s="81"/>
      <c r="K107" s="82"/>
      <c r="L107" s="49" t="e">
        <f>#REF!</f>
        <v>#REF!</v>
      </c>
    </row>
    <row r="108" spans="1:12" ht="14" thickTop="1" thickBot="1" x14ac:dyDescent="0.35">
      <c r="A108" s="38"/>
      <c r="B108" s="34"/>
      <c r="C108" s="37"/>
      <c r="D108" s="50" t="s">
        <v>131</v>
      </c>
      <c r="E108" s="50"/>
      <c r="F108" s="50"/>
      <c r="G108" s="50"/>
      <c r="H108" s="50" t="s">
        <v>131</v>
      </c>
      <c r="I108" s="50"/>
      <c r="J108" s="50"/>
      <c r="K108" s="50"/>
      <c r="L108" s="37"/>
    </row>
    <row r="109" spans="1:12" ht="14" thickTop="1" thickBot="1" x14ac:dyDescent="0.35">
      <c r="A109" s="33"/>
      <c r="B109" s="34"/>
      <c r="C109" s="37"/>
      <c r="D109" s="33"/>
      <c r="E109" s="37"/>
      <c r="F109" s="37"/>
      <c r="G109" s="37"/>
      <c r="H109" s="37"/>
      <c r="I109" s="37"/>
      <c r="J109" s="37"/>
      <c r="K109" s="37"/>
      <c r="L109" s="37"/>
    </row>
    <row r="110" spans="1:12" ht="14" thickTop="1" thickBot="1" x14ac:dyDescent="0.35">
      <c r="A110" s="51">
        <v>2</v>
      </c>
      <c r="B110" s="41" t="s">
        <v>132</v>
      </c>
      <c r="C110" s="42" t="s">
        <v>65</v>
      </c>
      <c r="D110" s="43" t="s">
        <v>126</v>
      </c>
      <c r="E110" s="77" t="s">
        <v>158</v>
      </c>
      <c r="F110" s="85"/>
      <c r="G110" s="86"/>
      <c r="H110" s="42" t="s">
        <v>127</v>
      </c>
      <c r="I110" s="77" t="s">
        <v>156</v>
      </c>
      <c r="J110" s="78"/>
      <c r="K110" s="79"/>
      <c r="L110" s="44" t="s">
        <v>141</v>
      </c>
    </row>
    <row r="111" spans="1:12" ht="13.5" thickBot="1" x14ac:dyDescent="0.35">
      <c r="A111" s="52" t="s">
        <v>129</v>
      </c>
      <c r="B111" s="46" t="s">
        <v>130</v>
      </c>
      <c r="C111" s="47" t="s">
        <v>135</v>
      </c>
      <c r="D111" s="48"/>
      <c r="E111" s="80" t="e">
        <f>#REF!</f>
        <v>#REF!</v>
      </c>
      <c r="F111" s="83"/>
      <c r="G111" s="84"/>
      <c r="H111" s="47" t="s">
        <v>127</v>
      </c>
      <c r="I111" s="80" t="e">
        <f>#REF!</f>
        <v>#REF!</v>
      </c>
      <c r="J111" s="81"/>
      <c r="K111" s="82"/>
      <c r="L111" s="49"/>
    </row>
    <row r="112" spans="1:12" ht="14" thickTop="1" thickBot="1" x14ac:dyDescent="0.35">
      <c r="A112" s="38"/>
      <c r="B112" s="34"/>
      <c r="C112" s="37"/>
      <c r="D112" s="50" t="s">
        <v>131</v>
      </c>
      <c r="E112" s="50"/>
      <c r="F112" s="50"/>
      <c r="G112" s="50"/>
      <c r="H112" s="50" t="s">
        <v>131</v>
      </c>
      <c r="I112" s="50"/>
      <c r="J112" s="50"/>
      <c r="K112" s="50"/>
      <c r="L112" s="37"/>
    </row>
    <row r="113" spans="1:12" ht="14" thickTop="1" thickBot="1" x14ac:dyDescent="0.35">
      <c r="A113" s="33"/>
      <c r="B113" s="34"/>
      <c r="C113" s="37"/>
      <c r="D113" s="33"/>
      <c r="E113" s="37"/>
      <c r="F113" s="37"/>
      <c r="G113" s="37"/>
      <c r="H113" s="37"/>
      <c r="I113" s="37"/>
      <c r="J113" s="37"/>
      <c r="K113" s="37"/>
      <c r="L113" s="37"/>
    </row>
    <row r="114" spans="1:12" ht="14" thickTop="1" thickBot="1" x14ac:dyDescent="0.35">
      <c r="A114" s="51">
        <v>3</v>
      </c>
      <c r="B114" s="41" t="s">
        <v>132</v>
      </c>
      <c r="C114" s="42" t="s">
        <v>146</v>
      </c>
      <c r="D114" s="43" t="s">
        <v>126</v>
      </c>
      <c r="E114" s="77" t="s">
        <v>157</v>
      </c>
      <c r="F114" s="85"/>
      <c r="G114" s="86"/>
      <c r="H114" s="42" t="s">
        <v>127</v>
      </c>
      <c r="I114" s="77" t="s">
        <v>19</v>
      </c>
      <c r="J114" s="78"/>
      <c r="K114" s="79"/>
      <c r="L114" s="44" t="s">
        <v>141</v>
      </c>
    </row>
    <row r="115" spans="1:12" ht="13.5" thickBot="1" x14ac:dyDescent="0.35">
      <c r="A115" s="52" t="s">
        <v>129</v>
      </c>
      <c r="B115" s="46" t="s">
        <v>130</v>
      </c>
      <c r="C115" s="47" t="s">
        <v>135</v>
      </c>
      <c r="D115" s="48"/>
      <c r="E115" s="80" t="e">
        <f>#REF!</f>
        <v>#REF!</v>
      </c>
      <c r="F115" s="83"/>
      <c r="G115" s="84"/>
      <c r="H115" s="47" t="s">
        <v>127</v>
      </c>
      <c r="I115" s="80" t="e">
        <f>#REF!</f>
        <v>#REF!</v>
      </c>
      <c r="J115" s="81"/>
      <c r="K115" s="82"/>
      <c r="L115" s="49"/>
    </row>
    <row r="116" spans="1:12" ht="14" thickTop="1" thickBot="1" x14ac:dyDescent="0.35">
      <c r="A116" s="39"/>
      <c r="B116" s="34"/>
      <c r="C116" s="37"/>
      <c r="D116" s="50" t="s">
        <v>131</v>
      </c>
      <c r="E116" s="50"/>
      <c r="F116" s="50"/>
      <c r="G116" s="50"/>
      <c r="H116" s="50" t="s">
        <v>131</v>
      </c>
      <c r="I116" s="50"/>
      <c r="J116" s="50"/>
      <c r="K116" s="50"/>
      <c r="L116" s="37"/>
    </row>
    <row r="117" spans="1:12" ht="14" thickTop="1" thickBot="1" x14ac:dyDescent="0.35">
      <c r="A117" s="33"/>
      <c r="B117" s="34"/>
      <c r="C117" s="37"/>
      <c r="D117" s="33"/>
      <c r="E117" s="37"/>
      <c r="F117" s="37"/>
      <c r="G117" s="37"/>
      <c r="H117" s="37"/>
      <c r="I117" s="37"/>
      <c r="J117" s="37"/>
      <c r="K117" s="37"/>
      <c r="L117" s="37"/>
    </row>
    <row r="118" spans="1:12" ht="14" thickTop="1" thickBot="1" x14ac:dyDescent="0.35">
      <c r="A118" s="51">
        <v>4</v>
      </c>
      <c r="B118" s="41" t="s">
        <v>132</v>
      </c>
      <c r="C118" s="42" t="s">
        <v>146</v>
      </c>
      <c r="D118" s="43" t="s">
        <v>126</v>
      </c>
      <c r="E118" s="77" t="s">
        <v>20</v>
      </c>
      <c r="F118" s="85"/>
      <c r="G118" s="86"/>
      <c r="H118" s="42" t="s">
        <v>127</v>
      </c>
      <c r="I118" s="77" t="s">
        <v>21</v>
      </c>
      <c r="J118" s="78"/>
      <c r="K118" s="79"/>
      <c r="L118" s="44" t="s">
        <v>141</v>
      </c>
    </row>
    <row r="119" spans="1:12" ht="13.5" thickBot="1" x14ac:dyDescent="0.35">
      <c r="A119" s="52" t="s">
        <v>129</v>
      </c>
      <c r="B119" s="46" t="s">
        <v>130</v>
      </c>
      <c r="C119" s="47" t="s">
        <v>136</v>
      </c>
      <c r="D119" s="48"/>
      <c r="E119" s="80"/>
      <c r="F119" s="83"/>
      <c r="G119" s="84"/>
      <c r="H119" s="47" t="s">
        <v>127</v>
      </c>
      <c r="I119" s="80"/>
      <c r="J119" s="81"/>
      <c r="K119" s="82"/>
      <c r="L119" s="49"/>
    </row>
    <row r="120" spans="1:12" ht="14" thickTop="1" thickBot="1" x14ac:dyDescent="0.35">
      <c r="A120" s="39"/>
      <c r="B120" s="34"/>
      <c r="C120" s="37"/>
      <c r="D120" s="50" t="s">
        <v>131</v>
      </c>
      <c r="E120" s="50"/>
      <c r="F120" s="50"/>
      <c r="G120" s="50"/>
      <c r="H120" s="50" t="s">
        <v>131</v>
      </c>
      <c r="I120" s="50"/>
      <c r="J120" s="50"/>
      <c r="K120" s="50"/>
      <c r="L120" s="37"/>
    </row>
    <row r="121" spans="1:12" ht="13.5" thickTop="1" x14ac:dyDescent="0.3">
      <c r="A121" s="33"/>
      <c r="B121" s="34"/>
      <c r="C121" s="37"/>
      <c r="D121" s="33"/>
      <c r="E121" s="37"/>
      <c r="F121" s="37"/>
      <c r="G121" s="37"/>
      <c r="H121" s="37"/>
      <c r="I121" s="37"/>
      <c r="J121" s="37"/>
      <c r="K121" s="37"/>
      <c r="L121" s="37"/>
    </row>
    <row r="137" spans="1:12" ht="13" x14ac:dyDescent="0.3">
      <c r="A137" s="33"/>
      <c r="B137" s="33" t="s">
        <v>124</v>
      </c>
      <c r="C137" s="33"/>
      <c r="D137" s="33"/>
      <c r="E137" s="37" t="e">
        <f>Info!#REF!</f>
        <v>#REF!</v>
      </c>
      <c r="F137" s="37"/>
      <c r="G137" s="33"/>
      <c r="H137" s="33"/>
      <c r="I137" s="33"/>
      <c r="J137" s="33"/>
      <c r="K137" s="33"/>
      <c r="L137" s="33"/>
    </row>
    <row r="138" spans="1:12" ht="13" x14ac:dyDescent="0.3">
      <c r="A138" s="33"/>
      <c r="D138" s="33"/>
      <c r="E138" s="33"/>
      <c r="F138" s="33"/>
      <c r="G138" s="33"/>
      <c r="H138" s="33"/>
      <c r="I138" s="33"/>
      <c r="J138" s="33"/>
      <c r="K138" s="33"/>
      <c r="L138" s="33"/>
    </row>
    <row r="139" spans="1:12" ht="13.5" thickBot="1" x14ac:dyDescent="0.35">
      <c r="A139" s="33" t="s">
        <v>125</v>
      </c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7" t="s">
        <v>128</v>
      </c>
    </row>
    <row r="140" spans="1:12" ht="14" thickTop="1" thickBot="1" x14ac:dyDescent="0.35">
      <c r="A140" s="51">
        <v>1</v>
      </c>
      <c r="B140" s="41" t="s">
        <v>132</v>
      </c>
      <c r="C140" s="42" t="s">
        <v>147</v>
      </c>
      <c r="D140" s="43" t="s">
        <v>126</v>
      </c>
      <c r="E140" s="77" t="s">
        <v>159</v>
      </c>
      <c r="F140" s="85"/>
      <c r="G140" s="86"/>
      <c r="H140" s="42" t="s">
        <v>127</v>
      </c>
      <c r="I140" s="77" t="s">
        <v>160</v>
      </c>
      <c r="J140" s="78"/>
      <c r="K140" s="79"/>
      <c r="L140" s="44" t="s">
        <v>161</v>
      </c>
    </row>
    <row r="141" spans="1:12" ht="13.5" thickBot="1" x14ac:dyDescent="0.35">
      <c r="A141" s="53">
        <v>0.52083333333333337</v>
      </c>
      <c r="B141" s="46" t="s">
        <v>130</v>
      </c>
      <c r="C141" s="47" t="s">
        <v>135</v>
      </c>
      <c r="D141" s="48"/>
      <c r="E141" s="80" t="e">
        <f>#REF!</f>
        <v>#REF!</v>
      </c>
      <c r="F141" s="83"/>
      <c r="G141" s="84"/>
      <c r="H141" s="47" t="s">
        <v>127</v>
      </c>
      <c r="I141" s="80" t="e">
        <f>#REF!</f>
        <v>#REF!</v>
      </c>
      <c r="J141" s="81"/>
      <c r="K141" s="82"/>
      <c r="L141" s="49" t="e">
        <f>#REF!</f>
        <v>#REF!</v>
      </c>
    </row>
    <row r="142" spans="1:12" ht="14" thickTop="1" thickBot="1" x14ac:dyDescent="0.35">
      <c r="A142" s="38"/>
      <c r="B142" s="34"/>
      <c r="C142" s="37"/>
      <c r="D142" s="50" t="s">
        <v>131</v>
      </c>
      <c r="E142" s="50"/>
      <c r="F142" s="50"/>
      <c r="G142" s="50"/>
      <c r="H142" s="50" t="s">
        <v>131</v>
      </c>
      <c r="I142" s="50"/>
      <c r="J142" s="50"/>
      <c r="K142" s="50"/>
      <c r="L142" s="37"/>
    </row>
    <row r="143" spans="1:12" ht="14" thickTop="1" thickBot="1" x14ac:dyDescent="0.35">
      <c r="A143" s="33"/>
      <c r="B143" s="34"/>
      <c r="C143" s="37"/>
      <c r="D143" s="33"/>
      <c r="E143" s="37"/>
      <c r="F143" s="37"/>
      <c r="G143" s="37"/>
      <c r="H143" s="37"/>
      <c r="I143" s="37"/>
      <c r="J143" s="37"/>
      <c r="K143" s="37"/>
      <c r="L143" s="37"/>
    </row>
    <row r="144" spans="1:12" ht="14" thickTop="1" thickBot="1" x14ac:dyDescent="0.35">
      <c r="A144" s="51">
        <v>2</v>
      </c>
      <c r="B144" s="41" t="s">
        <v>132</v>
      </c>
      <c r="C144" s="42" t="s">
        <v>148</v>
      </c>
      <c r="D144" s="43" t="s">
        <v>126</v>
      </c>
      <c r="E144" s="77" t="s">
        <v>161</v>
      </c>
      <c r="F144" s="85"/>
      <c r="G144" s="86"/>
      <c r="H144" s="42" t="s">
        <v>127</v>
      </c>
      <c r="I144" s="77" t="s">
        <v>162</v>
      </c>
      <c r="J144" s="78"/>
      <c r="K144" s="79"/>
      <c r="L144" s="44" t="s">
        <v>141</v>
      </c>
    </row>
    <row r="145" spans="1:12" ht="13.5" thickBot="1" x14ac:dyDescent="0.35">
      <c r="A145" s="52" t="s">
        <v>129</v>
      </c>
      <c r="B145" s="46" t="s">
        <v>130</v>
      </c>
      <c r="C145" s="47" t="s">
        <v>135</v>
      </c>
      <c r="D145" s="48"/>
      <c r="E145" s="80" t="e">
        <f>#REF!</f>
        <v>#REF!</v>
      </c>
      <c r="F145" s="83"/>
      <c r="G145" s="84"/>
      <c r="H145" s="47" t="s">
        <v>127</v>
      </c>
      <c r="I145" s="80" t="e">
        <f>#REF!</f>
        <v>#REF!</v>
      </c>
      <c r="J145" s="81"/>
      <c r="K145" s="82"/>
      <c r="L145" s="49"/>
    </row>
    <row r="146" spans="1:12" ht="14" thickTop="1" thickBot="1" x14ac:dyDescent="0.35">
      <c r="A146" s="38"/>
      <c r="B146" s="34"/>
      <c r="C146" s="37"/>
      <c r="D146" s="50" t="s">
        <v>131</v>
      </c>
      <c r="E146" s="50"/>
      <c r="F146" s="50"/>
      <c r="G146" s="50"/>
      <c r="H146" s="50" t="s">
        <v>131</v>
      </c>
      <c r="I146" s="50"/>
      <c r="J146" s="50"/>
      <c r="K146" s="50"/>
      <c r="L146" s="37"/>
    </row>
    <row r="147" spans="1:12" ht="14" thickTop="1" thickBot="1" x14ac:dyDescent="0.35">
      <c r="A147" s="33"/>
      <c r="B147" s="34"/>
      <c r="C147" s="37"/>
      <c r="D147" s="33"/>
      <c r="E147" s="37"/>
      <c r="F147" s="37"/>
      <c r="G147" s="37"/>
      <c r="H147" s="37"/>
      <c r="I147" s="37"/>
      <c r="J147" s="37"/>
      <c r="K147" s="37"/>
      <c r="L147" s="37"/>
    </row>
    <row r="148" spans="1:12" ht="14" thickTop="1" thickBot="1" x14ac:dyDescent="0.35">
      <c r="A148" s="51">
        <v>3</v>
      </c>
      <c r="B148" s="41" t="s">
        <v>132</v>
      </c>
      <c r="C148" s="42" t="s">
        <v>149</v>
      </c>
      <c r="D148" s="43" t="s">
        <v>126</v>
      </c>
      <c r="E148" s="77" t="s">
        <v>163</v>
      </c>
      <c r="F148" s="85"/>
      <c r="G148" s="86"/>
      <c r="H148" s="42" t="s">
        <v>127</v>
      </c>
      <c r="I148" s="77" t="s">
        <v>164</v>
      </c>
      <c r="J148" s="78"/>
      <c r="K148" s="79"/>
      <c r="L148" s="44" t="s">
        <v>141</v>
      </c>
    </row>
    <row r="149" spans="1:12" ht="13.5" thickBot="1" x14ac:dyDescent="0.35">
      <c r="A149" s="52" t="s">
        <v>129</v>
      </c>
      <c r="B149" s="46" t="s">
        <v>130</v>
      </c>
      <c r="C149" s="47" t="s">
        <v>135</v>
      </c>
      <c r="D149" s="48"/>
      <c r="E149" s="80" t="e">
        <f>#REF!</f>
        <v>#REF!</v>
      </c>
      <c r="F149" s="83"/>
      <c r="G149" s="84"/>
      <c r="H149" s="47" t="s">
        <v>127</v>
      </c>
      <c r="I149" s="80" t="e">
        <f>#REF!</f>
        <v>#REF!</v>
      </c>
      <c r="J149" s="81"/>
      <c r="K149" s="82"/>
      <c r="L149" s="49"/>
    </row>
    <row r="150" spans="1:12" ht="14" thickTop="1" thickBot="1" x14ac:dyDescent="0.35">
      <c r="A150" s="39"/>
      <c r="B150" s="34"/>
      <c r="C150" s="37"/>
      <c r="D150" s="50" t="s">
        <v>131</v>
      </c>
      <c r="E150" s="50"/>
      <c r="F150" s="50"/>
      <c r="G150" s="50"/>
      <c r="H150" s="50" t="s">
        <v>131</v>
      </c>
      <c r="I150" s="50"/>
      <c r="J150" s="50"/>
      <c r="K150" s="50"/>
      <c r="L150" s="37"/>
    </row>
    <row r="151" spans="1:12" ht="14" thickTop="1" thickBot="1" x14ac:dyDescent="0.35">
      <c r="A151" s="33"/>
      <c r="B151" s="34"/>
      <c r="C151" s="37"/>
      <c r="D151" s="33"/>
      <c r="E151" s="37"/>
      <c r="F151" s="37"/>
      <c r="G151" s="37"/>
      <c r="H151" s="37"/>
      <c r="I151" s="37"/>
      <c r="J151" s="37"/>
      <c r="K151" s="37"/>
      <c r="L151" s="37"/>
    </row>
    <row r="152" spans="1:12" ht="14" thickTop="1" thickBot="1" x14ac:dyDescent="0.35">
      <c r="A152" s="51">
        <v>4</v>
      </c>
      <c r="B152" s="41" t="s">
        <v>132</v>
      </c>
      <c r="C152" s="42" t="s">
        <v>147</v>
      </c>
      <c r="D152" s="43" t="s">
        <v>126</v>
      </c>
      <c r="E152" s="77" t="s">
        <v>165</v>
      </c>
      <c r="F152" s="85"/>
      <c r="G152" s="86"/>
      <c r="H152" s="42" t="s">
        <v>127</v>
      </c>
      <c r="I152" s="77" t="s">
        <v>12</v>
      </c>
      <c r="J152" s="78"/>
      <c r="K152" s="79"/>
      <c r="L152" s="44" t="s">
        <v>141</v>
      </c>
    </row>
    <row r="153" spans="1:12" ht="13.5" thickBot="1" x14ac:dyDescent="0.35">
      <c r="A153" s="52" t="s">
        <v>129</v>
      </c>
      <c r="B153" s="46" t="s">
        <v>130</v>
      </c>
      <c r="C153" s="47" t="s">
        <v>136</v>
      </c>
      <c r="D153" s="48"/>
      <c r="E153" s="80"/>
      <c r="F153" s="83"/>
      <c r="G153" s="84"/>
      <c r="H153" s="47" t="s">
        <v>127</v>
      </c>
      <c r="I153" s="80"/>
      <c r="J153" s="81"/>
      <c r="K153" s="82"/>
      <c r="L153" s="49"/>
    </row>
    <row r="154" spans="1:12" ht="14" thickTop="1" thickBot="1" x14ac:dyDescent="0.35">
      <c r="A154" s="39"/>
      <c r="B154" s="34"/>
      <c r="C154" s="37"/>
      <c r="D154" s="50" t="s">
        <v>131</v>
      </c>
      <c r="E154" s="50"/>
      <c r="F154" s="50"/>
      <c r="G154" s="50"/>
      <c r="H154" s="50" t="s">
        <v>131</v>
      </c>
      <c r="I154" s="50"/>
      <c r="J154" s="50"/>
      <c r="K154" s="50"/>
      <c r="L154" s="37"/>
    </row>
    <row r="155" spans="1:12" ht="13" thickTop="1" x14ac:dyDescent="0.25"/>
    <row r="159" spans="1:12" ht="13" x14ac:dyDescent="0.3">
      <c r="A159" s="33"/>
      <c r="B159" s="34"/>
      <c r="C159" s="37"/>
      <c r="D159" s="33"/>
      <c r="E159" s="37"/>
      <c r="F159" s="37"/>
      <c r="G159" s="37"/>
      <c r="H159" s="37"/>
      <c r="I159" s="37"/>
      <c r="J159" s="37"/>
      <c r="K159" s="37"/>
      <c r="L159" s="37"/>
    </row>
    <row r="171" spans="1:12" ht="13" x14ac:dyDescent="0.3">
      <c r="A171" s="33"/>
      <c r="B171" s="33" t="s">
        <v>124</v>
      </c>
      <c r="C171" s="33"/>
      <c r="D171" s="33"/>
      <c r="E171" s="37" t="e">
        <f>Info!#REF!</f>
        <v>#REF!</v>
      </c>
      <c r="F171" s="37"/>
      <c r="G171" s="33"/>
      <c r="H171" s="33"/>
      <c r="I171" s="33"/>
      <c r="J171" s="33"/>
      <c r="K171" s="33"/>
      <c r="L171" s="33"/>
    </row>
    <row r="172" spans="1:12" ht="13" x14ac:dyDescent="0.3">
      <c r="A172" s="33"/>
      <c r="D172" s="33"/>
      <c r="E172" s="33"/>
      <c r="F172" s="33"/>
      <c r="G172" s="33"/>
      <c r="H172" s="33"/>
      <c r="I172" s="33"/>
      <c r="J172" s="33"/>
      <c r="K172" s="33"/>
      <c r="L172" s="33"/>
    </row>
    <row r="173" spans="1:12" ht="13.5" thickBot="1" x14ac:dyDescent="0.35">
      <c r="A173" s="33" t="s">
        <v>125</v>
      </c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7" t="s">
        <v>128</v>
      </c>
    </row>
    <row r="174" spans="1:12" ht="14" thickTop="1" thickBot="1" x14ac:dyDescent="0.35">
      <c r="A174" s="51">
        <v>1</v>
      </c>
      <c r="B174" s="41" t="s">
        <v>132</v>
      </c>
      <c r="C174" s="42" t="s">
        <v>147</v>
      </c>
      <c r="D174" s="43" t="s">
        <v>126</v>
      </c>
      <c r="E174" s="77" t="s">
        <v>22</v>
      </c>
      <c r="F174" s="85"/>
      <c r="G174" s="86"/>
      <c r="H174" s="42" t="s">
        <v>127</v>
      </c>
      <c r="I174" s="77" t="s">
        <v>23</v>
      </c>
      <c r="J174" s="78"/>
      <c r="K174" s="79"/>
      <c r="L174" s="44" t="s">
        <v>24</v>
      </c>
    </row>
    <row r="175" spans="1:12" ht="13.5" thickBot="1" x14ac:dyDescent="0.35">
      <c r="A175" s="53">
        <v>0.52083333333333337</v>
      </c>
      <c r="B175" s="46" t="s">
        <v>130</v>
      </c>
      <c r="C175" s="47" t="s">
        <v>135</v>
      </c>
      <c r="D175" s="48"/>
      <c r="E175" s="80" t="e">
        <f>#REF!</f>
        <v>#REF!</v>
      </c>
      <c r="F175" s="83"/>
      <c r="G175" s="84"/>
      <c r="H175" s="47" t="s">
        <v>127</v>
      </c>
      <c r="I175" s="80" t="e">
        <f>#REF!</f>
        <v>#REF!</v>
      </c>
      <c r="J175" s="81"/>
      <c r="K175" s="82"/>
      <c r="L175" s="49" t="e">
        <f>#REF!</f>
        <v>#REF!</v>
      </c>
    </row>
    <row r="176" spans="1:12" ht="14" thickTop="1" thickBot="1" x14ac:dyDescent="0.35">
      <c r="A176" s="38"/>
      <c r="B176" s="34"/>
      <c r="C176" s="37"/>
      <c r="D176" s="50" t="s">
        <v>131</v>
      </c>
      <c r="E176" s="50"/>
      <c r="F176" s="50"/>
      <c r="G176" s="50"/>
      <c r="H176" s="50" t="s">
        <v>131</v>
      </c>
      <c r="I176" s="50"/>
      <c r="J176" s="50"/>
      <c r="K176" s="50"/>
      <c r="L176" s="37"/>
    </row>
    <row r="177" spans="1:12" ht="14" thickTop="1" thickBot="1" x14ac:dyDescent="0.35">
      <c r="A177" s="33"/>
      <c r="B177" s="34"/>
      <c r="C177" s="37"/>
      <c r="D177" s="33"/>
      <c r="E177" s="37"/>
      <c r="F177" s="37"/>
      <c r="G177" s="37"/>
      <c r="H177" s="37"/>
      <c r="I177" s="37"/>
      <c r="J177" s="37"/>
      <c r="K177" s="37"/>
      <c r="L177" s="37"/>
    </row>
    <row r="178" spans="1:12" ht="14" thickTop="1" thickBot="1" x14ac:dyDescent="0.35">
      <c r="A178" s="51">
        <v>2</v>
      </c>
      <c r="B178" s="41" t="s">
        <v>132</v>
      </c>
      <c r="C178" s="42" t="s">
        <v>148</v>
      </c>
      <c r="D178" s="43" t="s">
        <v>126</v>
      </c>
      <c r="E178" s="77" t="s">
        <v>24</v>
      </c>
      <c r="F178" s="85"/>
      <c r="G178" s="86"/>
      <c r="H178" s="42" t="s">
        <v>127</v>
      </c>
      <c r="I178" s="77" t="s">
        <v>25</v>
      </c>
      <c r="J178" s="78"/>
      <c r="K178" s="79"/>
      <c r="L178" s="44" t="s">
        <v>141</v>
      </c>
    </row>
    <row r="179" spans="1:12" ht="13.5" thickBot="1" x14ac:dyDescent="0.35">
      <c r="A179" s="52" t="s">
        <v>129</v>
      </c>
      <c r="B179" s="46" t="s">
        <v>130</v>
      </c>
      <c r="C179" s="47" t="s">
        <v>135</v>
      </c>
      <c r="D179" s="48"/>
      <c r="E179" s="80" t="e">
        <f>#REF!</f>
        <v>#REF!</v>
      </c>
      <c r="F179" s="83"/>
      <c r="G179" s="84"/>
      <c r="H179" s="47" t="s">
        <v>127</v>
      </c>
      <c r="I179" s="80" t="e">
        <f>#REF!</f>
        <v>#REF!</v>
      </c>
      <c r="J179" s="81"/>
      <c r="K179" s="82"/>
      <c r="L179" s="49"/>
    </row>
    <row r="180" spans="1:12" ht="14" thickTop="1" thickBot="1" x14ac:dyDescent="0.35">
      <c r="A180" s="38"/>
      <c r="B180" s="34"/>
      <c r="C180" s="37"/>
      <c r="D180" s="50" t="s">
        <v>131</v>
      </c>
      <c r="E180" s="50"/>
      <c r="F180" s="50"/>
      <c r="G180" s="50"/>
      <c r="H180" s="50" t="s">
        <v>131</v>
      </c>
      <c r="I180" s="50"/>
      <c r="J180" s="50"/>
      <c r="K180" s="50"/>
      <c r="L180" s="37"/>
    </row>
    <row r="181" spans="1:12" ht="14" thickTop="1" thickBot="1" x14ac:dyDescent="0.35">
      <c r="A181" s="33"/>
      <c r="B181" s="34"/>
      <c r="C181" s="37"/>
      <c r="D181" s="33"/>
      <c r="E181" s="37"/>
      <c r="F181" s="37"/>
      <c r="G181" s="37"/>
      <c r="H181" s="37"/>
      <c r="I181" s="37"/>
      <c r="J181" s="37"/>
      <c r="K181" s="37"/>
      <c r="L181" s="37"/>
    </row>
    <row r="182" spans="1:12" ht="14" thickTop="1" thickBot="1" x14ac:dyDescent="0.35">
      <c r="A182" s="51">
        <v>3</v>
      </c>
      <c r="B182" s="41" t="s">
        <v>132</v>
      </c>
      <c r="C182" s="42" t="s">
        <v>149</v>
      </c>
      <c r="D182" s="43" t="s">
        <v>126</v>
      </c>
      <c r="E182" s="77" t="s">
        <v>26</v>
      </c>
      <c r="F182" s="85"/>
      <c r="G182" s="86"/>
      <c r="H182" s="42" t="s">
        <v>127</v>
      </c>
      <c r="I182" s="77" t="s">
        <v>27</v>
      </c>
      <c r="J182" s="78"/>
      <c r="K182" s="79"/>
      <c r="L182" s="44" t="s">
        <v>141</v>
      </c>
    </row>
    <row r="183" spans="1:12" ht="13.5" thickBot="1" x14ac:dyDescent="0.35">
      <c r="A183" s="52" t="s">
        <v>129</v>
      </c>
      <c r="B183" s="46" t="s">
        <v>130</v>
      </c>
      <c r="C183" s="47" t="s">
        <v>135</v>
      </c>
      <c r="D183" s="48"/>
      <c r="E183" s="80" t="e">
        <f>#REF!</f>
        <v>#REF!</v>
      </c>
      <c r="F183" s="83"/>
      <c r="G183" s="84"/>
      <c r="H183" s="47" t="s">
        <v>127</v>
      </c>
      <c r="I183" s="80" t="e">
        <f>#REF!</f>
        <v>#REF!</v>
      </c>
      <c r="J183" s="81"/>
      <c r="K183" s="82"/>
      <c r="L183" s="49"/>
    </row>
    <row r="184" spans="1:12" ht="14" thickTop="1" thickBot="1" x14ac:dyDescent="0.35">
      <c r="A184" s="39"/>
      <c r="B184" s="34"/>
      <c r="C184" s="37"/>
      <c r="D184" s="50" t="s">
        <v>131</v>
      </c>
      <c r="E184" s="50"/>
      <c r="F184" s="50"/>
      <c r="G184" s="50"/>
      <c r="H184" s="50" t="s">
        <v>131</v>
      </c>
      <c r="I184" s="50"/>
      <c r="J184" s="50"/>
      <c r="K184" s="50"/>
      <c r="L184" s="37"/>
    </row>
    <row r="185" spans="1:12" ht="14" thickTop="1" thickBot="1" x14ac:dyDescent="0.35">
      <c r="A185" s="33"/>
      <c r="B185" s="34"/>
      <c r="C185" s="37"/>
      <c r="D185" s="33"/>
      <c r="E185" s="37"/>
      <c r="F185" s="37"/>
      <c r="G185" s="37"/>
      <c r="H185" s="37"/>
      <c r="I185" s="37"/>
      <c r="J185" s="37"/>
      <c r="K185" s="37"/>
      <c r="L185" s="37"/>
    </row>
    <row r="186" spans="1:12" ht="14" thickTop="1" thickBot="1" x14ac:dyDescent="0.35">
      <c r="A186" s="51">
        <v>4</v>
      </c>
      <c r="B186" s="41" t="s">
        <v>132</v>
      </c>
      <c r="C186" s="42" t="s">
        <v>148</v>
      </c>
      <c r="D186" s="43" t="s">
        <v>126</v>
      </c>
      <c r="E186" s="77" t="s">
        <v>30</v>
      </c>
      <c r="F186" s="85"/>
      <c r="G186" s="86"/>
      <c r="H186" s="42" t="s">
        <v>127</v>
      </c>
      <c r="I186" s="77" t="s">
        <v>29</v>
      </c>
      <c r="J186" s="78"/>
      <c r="K186" s="79"/>
      <c r="L186" s="44" t="s">
        <v>141</v>
      </c>
    </row>
    <row r="187" spans="1:12" ht="13.5" thickBot="1" x14ac:dyDescent="0.35">
      <c r="A187" s="52" t="s">
        <v>129</v>
      </c>
      <c r="B187" s="46" t="s">
        <v>130</v>
      </c>
      <c r="C187" s="47" t="s">
        <v>136</v>
      </c>
      <c r="D187" s="48"/>
      <c r="E187" s="80"/>
      <c r="F187" s="83"/>
      <c r="G187" s="84"/>
      <c r="H187" s="47" t="s">
        <v>127</v>
      </c>
      <c r="I187" s="80"/>
      <c r="J187" s="81"/>
      <c r="K187" s="82"/>
      <c r="L187" s="49"/>
    </row>
    <row r="188" spans="1:12" ht="14" thickTop="1" thickBot="1" x14ac:dyDescent="0.35">
      <c r="A188" s="39"/>
      <c r="B188" s="34"/>
      <c r="C188" s="37"/>
      <c r="D188" s="50" t="s">
        <v>131</v>
      </c>
      <c r="E188" s="50"/>
      <c r="F188" s="50"/>
      <c r="G188" s="50"/>
      <c r="H188" s="50" t="s">
        <v>131</v>
      </c>
      <c r="I188" s="50"/>
      <c r="J188" s="50"/>
      <c r="K188" s="50"/>
      <c r="L188" s="37"/>
    </row>
    <row r="189" spans="1:12" ht="14" thickTop="1" thickBot="1" x14ac:dyDescent="0.35">
      <c r="A189" s="33"/>
      <c r="B189" s="34"/>
      <c r="C189" s="37"/>
      <c r="D189" s="33"/>
      <c r="E189" s="37"/>
      <c r="F189" s="37"/>
      <c r="G189" s="37"/>
      <c r="H189" s="37"/>
      <c r="I189" s="37"/>
      <c r="J189" s="37"/>
      <c r="K189" s="37"/>
      <c r="L189" s="37"/>
    </row>
    <row r="190" spans="1:12" ht="14" thickTop="1" thickBot="1" x14ac:dyDescent="0.35">
      <c r="A190" s="51">
        <v>5</v>
      </c>
      <c r="B190" s="41" t="s">
        <v>132</v>
      </c>
      <c r="C190" s="42" t="s">
        <v>149</v>
      </c>
      <c r="D190" s="43" t="s">
        <v>126</v>
      </c>
      <c r="E190" s="77" t="s">
        <v>13</v>
      </c>
      <c r="F190" s="85"/>
      <c r="G190" s="86"/>
      <c r="H190" s="42" t="s">
        <v>127</v>
      </c>
      <c r="I190" s="77" t="s">
        <v>14</v>
      </c>
      <c r="J190" s="78"/>
      <c r="K190" s="79"/>
      <c r="L190" s="44" t="s">
        <v>141</v>
      </c>
    </row>
    <row r="191" spans="1:12" ht="13.5" thickBot="1" x14ac:dyDescent="0.35">
      <c r="A191" s="52" t="s">
        <v>129</v>
      </c>
      <c r="B191" s="46" t="s">
        <v>130</v>
      </c>
      <c r="C191" s="47" t="s">
        <v>136</v>
      </c>
      <c r="D191" s="48"/>
      <c r="E191" s="80"/>
      <c r="F191" s="83"/>
      <c r="G191" s="84"/>
      <c r="H191" s="47" t="s">
        <v>127</v>
      </c>
      <c r="I191" s="80"/>
      <c r="J191" s="81"/>
      <c r="K191" s="82"/>
      <c r="L191" s="49"/>
    </row>
    <row r="192" spans="1:12" ht="14" thickTop="1" thickBot="1" x14ac:dyDescent="0.35">
      <c r="A192" s="39"/>
      <c r="B192" s="34"/>
      <c r="C192" s="37"/>
      <c r="D192" s="50" t="s">
        <v>131</v>
      </c>
      <c r="E192" s="50"/>
      <c r="F192" s="50"/>
      <c r="G192" s="50"/>
      <c r="H192" s="50" t="s">
        <v>131</v>
      </c>
      <c r="I192" s="50"/>
      <c r="J192" s="50"/>
      <c r="K192" s="50"/>
      <c r="L192" s="37"/>
    </row>
    <row r="193" ht="13" thickTop="1" x14ac:dyDescent="0.25"/>
  </sheetData>
  <mergeCells count="100">
    <mergeCell ref="E186:G186"/>
    <mergeCell ref="I186:K186"/>
    <mergeCell ref="E187:G187"/>
    <mergeCell ref="I187:K187"/>
    <mergeCell ref="E182:G182"/>
    <mergeCell ref="I182:K182"/>
    <mergeCell ref="E183:G183"/>
    <mergeCell ref="I183:K183"/>
    <mergeCell ref="E190:G190"/>
    <mergeCell ref="I190:K190"/>
    <mergeCell ref="E191:G191"/>
    <mergeCell ref="I191:K191"/>
    <mergeCell ref="E152:G152"/>
    <mergeCell ref="I152:K152"/>
    <mergeCell ref="E153:G153"/>
    <mergeCell ref="I153:K153"/>
    <mergeCell ref="E178:G178"/>
    <mergeCell ref="I178:K178"/>
    <mergeCell ref="E179:G179"/>
    <mergeCell ref="I179:K179"/>
    <mergeCell ref="E174:G174"/>
    <mergeCell ref="I174:K174"/>
    <mergeCell ref="E175:G175"/>
    <mergeCell ref="I175:K175"/>
    <mergeCell ref="E148:G148"/>
    <mergeCell ref="I148:K148"/>
    <mergeCell ref="E149:G149"/>
    <mergeCell ref="I149:K149"/>
    <mergeCell ref="E144:G144"/>
    <mergeCell ref="I144:K144"/>
    <mergeCell ref="E145:G145"/>
    <mergeCell ref="I145:K145"/>
    <mergeCell ref="E140:G140"/>
    <mergeCell ref="I140:K140"/>
    <mergeCell ref="E141:G141"/>
    <mergeCell ref="I141:K141"/>
    <mergeCell ref="E118:G118"/>
    <mergeCell ref="I118:K118"/>
    <mergeCell ref="E119:G119"/>
    <mergeCell ref="I119:K119"/>
    <mergeCell ref="E114:G114"/>
    <mergeCell ref="I114:K114"/>
    <mergeCell ref="E115:G115"/>
    <mergeCell ref="I115:K115"/>
    <mergeCell ref="E110:G110"/>
    <mergeCell ref="I110:K110"/>
    <mergeCell ref="E111:G111"/>
    <mergeCell ref="I111:K111"/>
    <mergeCell ref="E106:G106"/>
    <mergeCell ref="I106:K106"/>
    <mergeCell ref="E107:G107"/>
    <mergeCell ref="I107:K107"/>
    <mergeCell ref="E84:G84"/>
    <mergeCell ref="I84:K84"/>
    <mergeCell ref="E85:G85"/>
    <mergeCell ref="I85:K85"/>
    <mergeCell ref="E80:G80"/>
    <mergeCell ref="I80:K80"/>
    <mergeCell ref="E81:G81"/>
    <mergeCell ref="I81:K81"/>
    <mergeCell ref="E76:G76"/>
    <mergeCell ref="I76:K76"/>
    <mergeCell ref="E77:G77"/>
    <mergeCell ref="I77:K77"/>
    <mergeCell ref="E72:G72"/>
    <mergeCell ref="I72:K72"/>
    <mergeCell ref="E73:G73"/>
    <mergeCell ref="I73:K73"/>
    <mergeCell ref="E50:G50"/>
    <mergeCell ref="I50:K50"/>
    <mergeCell ref="E51:G51"/>
    <mergeCell ref="I51:K51"/>
    <mergeCell ref="E46:G46"/>
    <mergeCell ref="I46:K46"/>
    <mergeCell ref="E47:G47"/>
    <mergeCell ref="I47:K47"/>
    <mergeCell ref="E42:G42"/>
    <mergeCell ref="I42:K42"/>
    <mergeCell ref="E43:G43"/>
    <mergeCell ref="I43:K43"/>
    <mergeCell ref="E38:G38"/>
    <mergeCell ref="I38:K38"/>
    <mergeCell ref="E39:G39"/>
    <mergeCell ref="I39:K39"/>
    <mergeCell ref="I16:K16"/>
    <mergeCell ref="I17:K17"/>
    <mergeCell ref="E16:G16"/>
    <mergeCell ref="E17:G17"/>
    <mergeCell ref="E12:G12"/>
    <mergeCell ref="E13:G13"/>
    <mergeCell ref="I12:K12"/>
    <mergeCell ref="I13:K13"/>
    <mergeCell ref="I4:K4"/>
    <mergeCell ref="I5:K5"/>
    <mergeCell ref="I8:K8"/>
    <mergeCell ref="I9:K9"/>
    <mergeCell ref="E5:G5"/>
    <mergeCell ref="E4:G4"/>
    <mergeCell ref="E9:G9"/>
    <mergeCell ref="E8:G8"/>
  </mergeCells>
  <phoneticPr fontId="0" type="noConversion"/>
  <pageMargins left="0.75" right="0.75" top="1" bottom="1" header="0.5" footer="0.5"/>
  <pageSetup orientation="landscape" r:id="rId1"/>
  <headerFooter alignWithMargins="0"/>
  <rowBreaks count="5" manualBreakCount="5">
    <brk id="34" max="16383" man="1"/>
    <brk id="68" max="16383" man="1"/>
    <brk id="102" max="16383" man="1"/>
    <brk id="136" max="16383" man="1"/>
    <brk id="16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35"/>
    <pageSetUpPr fitToPage="1"/>
  </sheetPr>
  <dimension ref="A1:L26"/>
  <sheetViews>
    <sheetView workbookViewId="0">
      <selection activeCell="J4" sqref="J4"/>
    </sheetView>
  </sheetViews>
  <sheetFormatPr defaultColWidth="8.81640625" defaultRowHeight="12.5" x14ac:dyDescent="0.25"/>
  <cols>
    <col min="1" max="3" width="8.81640625" customWidth="1"/>
    <col min="4" max="6" width="7.7265625" customWidth="1"/>
    <col min="7" max="9" width="6.7265625" customWidth="1"/>
    <col min="10" max="10" width="7.7265625" customWidth="1"/>
    <col min="11" max="11" width="10.453125" customWidth="1"/>
    <col min="12" max="12" width="5.26953125" customWidth="1"/>
  </cols>
  <sheetData>
    <row r="1" spans="1:12" ht="22.5" x14ac:dyDescent="0.45">
      <c r="A1" s="29" t="str">
        <f>Info!$A$1</f>
        <v>Tournament Name Goes Here</v>
      </c>
    </row>
    <row r="3" spans="1:12" ht="13" x14ac:dyDescent="0.3">
      <c r="A3" s="34" t="s">
        <v>71</v>
      </c>
      <c r="B3" s="35" t="str">
        <f>Info!$A$2</f>
        <v>Date</v>
      </c>
      <c r="D3" s="34" t="s">
        <v>73</v>
      </c>
      <c r="E3" s="23" t="s">
        <v>64</v>
      </c>
    </row>
    <row r="4" spans="1:12" ht="13" x14ac:dyDescent="0.3">
      <c r="A4" s="33" t="s">
        <v>72</v>
      </c>
      <c r="B4" s="35" t="str">
        <f>Info!$C$7</f>
        <v>15 National</v>
      </c>
      <c r="D4" s="34" t="s">
        <v>74</v>
      </c>
      <c r="E4" s="71" t="s">
        <v>181</v>
      </c>
    </row>
    <row r="6" spans="1:12" ht="13" thickBot="1" x14ac:dyDescent="0.3">
      <c r="D6" s="21" t="str">
        <f>Info2!$B$7</f>
        <v xml:space="preserve"> </v>
      </c>
      <c r="E6" s="21"/>
      <c r="F6" s="21"/>
    </row>
    <row r="7" spans="1:12" ht="13" thickTop="1" x14ac:dyDescent="0.25">
      <c r="D7" s="73" t="s">
        <v>183</v>
      </c>
      <c r="E7" s="60"/>
      <c r="F7" s="61"/>
    </row>
    <row r="8" spans="1:12" ht="13" thickBot="1" x14ac:dyDescent="0.3">
      <c r="A8" s="21" t="str">
        <f>Info2!$E$7</f>
        <v xml:space="preserve"> </v>
      </c>
      <c r="B8" s="21"/>
      <c r="C8" s="21"/>
      <c r="D8" t="s">
        <v>120</v>
      </c>
      <c r="F8" s="22"/>
    </row>
    <row r="9" spans="1:12" ht="13.5" thickTop="1" thickBot="1" x14ac:dyDescent="0.3">
      <c r="A9" s="73" t="s">
        <v>180</v>
      </c>
      <c r="B9" s="60"/>
      <c r="C9" s="61"/>
      <c r="D9" t="str">
        <f>Info!$B$12</f>
        <v>Court 1</v>
      </c>
      <c r="E9" s="67" t="s">
        <v>51</v>
      </c>
      <c r="F9" s="22"/>
      <c r="G9" s="21"/>
      <c r="H9" s="21"/>
      <c r="I9" s="21"/>
    </row>
    <row r="10" spans="1:12" ht="13" thickTop="1" x14ac:dyDescent="0.25">
      <c r="A10" s="23" t="s">
        <v>119</v>
      </c>
      <c r="C10" s="22"/>
      <c r="E10" s="23" t="s">
        <v>197</v>
      </c>
      <c r="F10" s="22"/>
      <c r="I10" s="22"/>
    </row>
    <row r="11" spans="1:12" ht="13" thickBot="1" x14ac:dyDescent="0.3">
      <c r="A11" t="str">
        <f>Info!$B$12</f>
        <v>Court 1</v>
      </c>
      <c r="B11" t="s">
        <v>194</v>
      </c>
      <c r="C11" s="22"/>
      <c r="D11" s="21"/>
      <c r="E11" s="21"/>
      <c r="F11" s="58"/>
      <c r="I11" s="22"/>
    </row>
    <row r="12" spans="1:12" ht="13" thickTop="1" x14ac:dyDescent="0.25">
      <c r="C12" s="22"/>
      <c r="D12" s="73"/>
      <c r="E12" s="60"/>
      <c r="F12" s="60"/>
      <c r="I12" s="22"/>
    </row>
    <row r="13" spans="1:12" ht="13" thickBot="1" x14ac:dyDescent="0.3">
      <c r="A13" s="21" t="str">
        <f>Info2!$F$7</f>
        <v xml:space="preserve"> </v>
      </c>
      <c r="B13" s="21"/>
      <c r="C13" s="58"/>
      <c r="G13" t="s">
        <v>121</v>
      </c>
      <c r="I13" s="22"/>
    </row>
    <row r="14" spans="1:12" ht="13.5" thickTop="1" thickBot="1" x14ac:dyDescent="0.3">
      <c r="A14" s="70" t="s">
        <v>193</v>
      </c>
      <c r="B14" s="69"/>
      <c r="C14" s="60"/>
      <c r="G14" t="s">
        <v>195</v>
      </c>
      <c r="H14" s="67"/>
      <c r="I14" s="22"/>
      <c r="J14" s="21"/>
      <c r="K14" s="21"/>
      <c r="L14" s="21"/>
    </row>
    <row r="15" spans="1:12" ht="13" thickTop="1" x14ac:dyDescent="0.25">
      <c r="G15" t="s">
        <v>196</v>
      </c>
      <c r="I15" s="22"/>
      <c r="J15" s="66"/>
      <c r="K15" s="60"/>
      <c r="L15" s="60"/>
    </row>
    <row r="16" spans="1:12" ht="13" thickBot="1" x14ac:dyDescent="0.3">
      <c r="D16" s="21" t="str">
        <f>Info2!$C$7</f>
        <v xml:space="preserve"> </v>
      </c>
      <c r="E16" s="21"/>
      <c r="F16" s="21"/>
      <c r="I16" s="22"/>
    </row>
    <row r="17" spans="1:10" ht="13" thickTop="1" x14ac:dyDescent="0.25">
      <c r="D17" s="73" t="s">
        <v>182</v>
      </c>
      <c r="E17" s="60"/>
      <c r="F17" s="61"/>
      <c r="I17" s="22"/>
    </row>
    <row r="18" spans="1:10" x14ac:dyDescent="0.25">
      <c r="D18" s="23" t="s">
        <v>120</v>
      </c>
      <c r="F18" s="22"/>
      <c r="I18" s="22"/>
    </row>
    <row r="19" spans="1:10" ht="13" thickBot="1" x14ac:dyDescent="0.3">
      <c r="D19" t="str">
        <f>Info!$B$13</f>
        <v>Court 2</v>
      </c>
      <c r="E19" s="67" t="s">
        <v>51</v>
      </c>
      <c r="F19" s="22"/>
      <c r="G19" s="21"/>
      <c r="H19" s="21"/>
      <c r="I19" s="58"/>
    </row>
    <row r="20" spans="1:10" ht="13" thickTop="1" x14ac:dyDescent="0.25">
      <c r="E20" s="23" t="s">
        <v>197</v>
      </c>
      <c r="F20" s="22"/>
    </row>
    <row r="21" spans="1:10" ht="13" thickBot="1" x14ac:dyDescent="0.3">
      <c r="D21" s="21" t="str">
        <f>Info2!$D$7</f>
        <v xml:space="preserve"> </v>
      </c>
      <c r="E21" s="21"/>
      <c r="F21" s="58"/>
      <c r="J21" s="67"/>
    </row>
    <row r="22" spans="1:10" ht="13.5" thickTop="1" thickBot="1" x14ac:dyDescent="0.3">
      <c r="D22" s="70" t="s">
        <v>179</v>
      </c>
      <c r="E22" s="69"/>
      <c r="F22" s="60"/>
    </row>
    <row r="23" spans="1:10" ht="13" thickTop="1" x14ac:dyDescent="0.25">
      <c r="J23" s="67"/>
    </row>
    <row r="24" spans="1:10" ht="13" thickBot="1" x14ac:dyDescent="0.3"/>
    <row r="25" spans="1:10" ht="14" thickTop="1" thickBot="1" x14ac:dyDescent="0.35">
      <c r="A25" s="72"/>
      <c r="B25" s="69"/>
      <c r="C25" s="33" t="s">
        <v>166</v>
      </c>
    </row>
    <row r="26" spans="1:10" ht="13" thickTop="1" x14ac:dyDescent="0.25"/>
  </sheetData>
  <phoneticPr fontId="0" type="noConversion"/>
  <pageMargins left="0.75" right="0.75" top="1" bottom="1" header="0.5" footer="0.5"/>
  <pageSetup scale="96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24"/>
  <sheetViews>
    <sheetView topLeftCell="A2" workbookViewId="0">
      <selection activeCell="O27" sqref="O27"/>
    </sheetView>
  </sheetViews>
  <sheetFormatPr defaultColWidth="12.453125" defaultRowHeight="12.5" x14ac:dyDescent="0.25"/>
  <cols>
    <col min="1" max="1" width="4.453125" customWidth="1"/>
    <col min="2" max="4" width="12.453125" customWidth="1"/>
    <col min="5" max="5" width="14.453125" hidden="1" customWidth="1"/>
    <col min="6" max="7" width="10" customWidth="1"/>
    <col min="8" max="9" width="0" hidden="1" customWidth="1"/>
    <col min="10" max="11" width="10" customWidth="1"/>
    <col min="12" max="13" width="0" hidden="1" customWidth="1"/>
    <col min="14" max="15" width="10" customWidth="1"/>
    <col min="16" max="16" width="0" hidden="1" customWidth="1"/>
    <col min="17" max="17" width="10" customWidth="1"/>
  </cols>
  <sheetData>
    <row r="1" spans="1:19" ht="22.5" x14ac:dyDescent="0.45">
      <c r="B1" s="29" t="str">
        <f>Info!$A$1</f>
        <v>Tournament Name Goes Here</v>
      </c>
      <c r="J1" t="s">
        <v>71</v>
      </c>
      <c r="K1" s="28" t="str">
        <f>Info!$A$2</f>
        <v>Date</v>
      </c>
      <c r="O1" s="3" t="s">
        <v>66</v>
      </c>
      <c r="R1" s="91" t="e">
        <f>VLOOKUP($R$3,Info,2,FALSE)</f>
        <v>#N/A</v>
      </c>
      <c r="S1" s="92"/>
    </row>
    <row r="2" spans="1:19" ht="22.5" x14ac:dyDescent="0.45">
      <c r="B2" s="29" t="s">
        <v>67</v>
      </c>
    </row>
    <row r="3" spans="1:19" ht="15.5" x14ac:dyDescent="0.35">
      <c r="B3" s="4"/>
      <c r="J3" t="s">
        <v>75</v>
      </c>
      <c r="K3" s="93" t="e">
        <f>VLOOKUP($R$3,Info,3,FALSE)</f>
        <v>#N/A</v>
      </c>
      <c r="L3" s="93"/>
      <c r="O3" s="3" t="s">
        <v>76</v>
      </c>
      <c r="R3" s="2" t="s">
        <v>90</v>
      </c>
    </row>
    <row r="4" spans="1:19" x14ac:dyDescent="0.25">
      <c r="B4" s="4"/>
    </row>
    <row r="6" spans="1:19" x14ac:dyDescent="0.25">
      <c r="Q6" s="1"/>
    </row>
    <row r="7" spans="1:19" x14ac:dyDescent="0.25">
      <c r="F7" s="5" t="s">
        <v>102</v>
      </c>
      <c r="G7" s="6"/>
      <c r="J7" s="5" t="s">
        <v>103</v>
      </c>
      <c r="K7" s="6"/>
    </row>
    <row r="8" spans="1:19" x14ac:dyDescent="0.25">
      <c r="B8" s="10" t="s">
        <v>81</v>
      </c>
      <c r="C8" s="11"/>
      <c r="D8" s="11"/>
      <c r="E8" s="7"/>
      <c r="F8" s="13" t="s">
        <v>82</v>
      </c>
      <c r="G8" s="13" t="s">
        <v>83</v>
      </c>
      <c r="H8" s="13"/>
      <c r="I8" s="13"/>
      <c r="J8" s="13" t="s">
        <v>82</v>
      </c>
      <c r="K8" s="13" t="s">
        <v>83</v>
      </c>
      <c r="L8" s="13"/>
      <c r="M8" s="13"/>
      <c r="N8" s="13" t="s">
        <v>78</v>
      </c>
      <c r="O8" s="13" t="s">
        <v>104</v>
      </c>
      <c r="Q8" s="8" t="s">
        <v>80</v>
      </c>
    </row>
    <row r="9" spans="1:19" ht="15.75" customHeight="1" x14ac:dyDescent="0.25">
      <c r="A9" s="25">
        <v>1</v>
      </c>
      <c r="B9" s="88" t="e">
        <f>VLOOKUP($R$3,Info,5,FALSE)</f>
        <v>#N/A</v>
      </c>
      <c r="C9" s="89"/>
      <c r="D9" s="90"/>
      <c r="E9" s="18"/>
      <c r="F9" s="19">
        <f>SUM(E22,M22)</f>
        <v>0</v>
      </c>
      <c r="G9" s="19">
        <f>SUM(H22,P22)</f>
        <v>0</v>
      </c>
      <c r="H9" s="19"/>
      <c r="I9" s="19"/>
      <c r="J9" s="19">
        <f>SUM(F22,N22)</f>
        <v>0</v>
      </c>
      <c r="K9" s="19">
        <f>SUM(G22,O22)</f>
        <v>0</v>
      </c>
      <c r="L9" s="19"/>
      <c r="M9" s="19"/>
      <c r="N9" s="26" t="e">
        <f>J9/(J9+K9)</f>
        <v>#DIV/0!</v>
      </c>
      <c r="O9" s="19">
        <f>SUM(F23,N23)</f>
        <v>0</v>
      </c>
      <c r="Q9" s="18"/>
    </row>
    <row r="10" spans="1:19" ht="15.75" customHeight="1" x14ac:dyDescent="0.25">
      <c r="A10" s="25">
        <v>2</v>
      </c>
      <c r="B10" s="88" t="e">
        <f>VLOOKUP($R$3,Info,6,FALSE)</f>
        <v>#N/A</v>
      </c>
      <c r="C10" s="89"/>
      <c r="D10" s="90"/>
      <c r="E10" s="18"/>
      <c r="F10" s="19">
        <f>SUM(I22,P22)</f>
        <v>0</v>
      </c>
      <c r="G10" s="19">
        <f>SUM(L22,M22)</f>
        <v>0</v>
      </c>
      <c r="H10" s="19"/>
      <c r="I10" s="19"/>
      <c r="J10" s="19">
        <f>SUM(J22,O22)</f>
        <v>0</v>
      </c>
      <c r="K10" s="19">
        <f>SUM(K22,N22)</f>
        <v>0</v>
      </c>
      <c r="L10" s="19"/>
      <c r="M10" s="19"/>
      <c r="N10" s="26" t="e">
        <f>J10/(J10+K10)</f>
        <v>#DIV/0!</v>
      </c>
      <c r="O10" s="19">
        <f>SUM(J23,O23)</f>
        <v>0</v>
      </c>
      <c r="Q10" s="18"/>
    </row>
    <row r="11" spans="1:19" ht="15.75" customHeight="1" x14ac:dyDescent="0.25">
      <c r="A11" s="25">
        <v>3</v>
      </c>
      <c r="B11" s="88" t="e">
        <f>VLOOKUP($R$3,Info,7,FALSE)</f>
        <v>#N/A</v>
      </c>
      <c r="C11" s="89"/>
      <c r="D11" s="90"/>
      <c r="E11" s="18"/>
      <c r="F11" s="19">
        <f>SUM(H22,L22)</f>
        <v>0</v>
      </c>
      <c r="G11" s="19">
        <f>SUM(E22,I22)</f>
        <v>0</v>
      </c>
      <c r="H11" s="19"/>
      <c r="I11" s="19"/>
      <c r="J11" s="19">
        <f>SUM(G22,K22)</f>
        <v>0</v>
      </c>
      <c r="K11" s="19">
        <f>SUM(F22,J22)</f>
        <v>0</v>
      </c>
      <c r="L11" s="19"/>
      <c r="M11" s="19"/>
      <c r="N11" s="26" t="e">
        <f>J11/(J11+K11)</f>
        <v>#DIV/0!</v>
      </c>
      <c r="O11" s="19">
        <f>SUM(G23,K23)</f>
        <v>0</v>
      </c>
      <c r="Q11" s="18"/>
    </row>
    <row r="15" spans="1:19" x14ac:dyDescent="0.25">
      <c r="F15" s="5" t="s">
        <v>105</v>
      </c>
      <c r="G15" s="6"/>
      <c r="H15" s="7"/>
      <c r="I15" s="7"/>
      <c r="J15" s="5" t="s">
        <v>106</v>
      </c>
      <c r="K15" s="6"/>
      <c r="L15" s="7"/>
      <c r="M15" s="7"/>
      <c r="N15" s="5" t="s">
        <v>107</v>
      </c>
      <c r="O15" s="6"/>
    </row>
    <row r="16" spans="1:19" x14ac:dyDescent="0.25">
      <c r="F16" s="8">
        <v>1</v>
      </c>
      <c r="G16" s="8">
        <v>3</v>
      </c>
      <c r="H16" s="8"/>
      <c r="I16" s="8"/>
      <c r="J16" s="8">
        <v>2</v>
      </c>
      <c r="K16" s="8">
        <v>3</v>
      </c>
      <c r="L16" s="8"/>
      <c r="M16" s="8"/>
      <c r="N16" s="8">
        <v>1</v>
      </c>
      <c r="O16" s="8">
        <v>2</v>
      </c>
    </row>
    <row r="17" spans="4:16" x14ac:dyDescent="0.25">
      <c r="D17" s="10" t="s">
        <v>108</v>
      </c>
      <c r="E17" s="25">
        <f t="shared" ref="E17:E22" si="0">IF(F17&gt;G17,1,0)</f>
        <v>0</v>
      </c>
      <c r="F17" s="19"/>
      <c r="G17" s="19"/>
      <c r="H17" s="19">
        <f t="shared" ref="H17:H22" si="1">IF(G17&gt;F17,1,0)</f>
        <v>0</v>
      </c>
      <c r="I17" s="19">
        <f t="shared" ref="I17:I22" si="2">IF(J17&gt;K17,1,0)</f>
        <v>0</v>
      </c>
      <c r="J17" s="19"/>
      <c r="K17" s="19"/>
      <c r="L17" s="19">
        <f t="shared" ref="L17:L22" si="3">IF(K17&gt;J17,1,0)</f>
        <v>0</v>
      </c>
      <c r="M17" s="19">
        <f t="shared" ref="M17:M22" si="4">IF(N17&gt;O17,1,0)</f>
        <v>0</v>
      </c>
      <c r="N17" s="19"/>
      <c r="O17" s="19"/>
      <c r="P17">
        <f t="shared" ref="P17:P22" si="5">IF(O17&gt;N17,1,0)</f>
        <v>0</v>
      </c>
    </row>
    <row r="18" spans="4:16" x14ac:dyDescent="0.25">
      <c r="D18" s="10" t="s">
        <v>93</v>
      </c>
      <c r="E18" s="25">
        <f t="shared" si="0"/>
        <v>0</v>
      </c>
      <c r="F18" s="19"/>
      <c r="G18" s="19"/>
      <c r="H18" s="19">
        <f t="shared" si="1"/>
        <v>0</v>
      </c>
      <c r="I18" s="19">
        <f t="shared" si="2"/>
        <v>0</v>
      </c>
      <c r="J18" s="19"/>
      <c r="K18" s="19"/>
      <c r="L18" s="19">
        <f t="shared" si="3"/>
        <v>0</v>
      </c>
      <c r="M18" s="19">
        <f t="shared" si="4"/>
        <v>0</v>
      </c>
      <c r="N18" s="19"/>
      <c r="O18" s="19"/>
      <c r="P18">
        <f t="shared" si="5"/>
        <v>0</v>
      </c>
    </row>
    <row r="19" spans="4:16" x14ac:dyDescent="0.25">
      <c r="D19" s="10" t="s">
        <v>94</v>
      </c>
      <c r="E19" s="25">
        <f t="shared" si="0"/>
        <v>0</v>
      </c>
      <c r="F19" s="19"/>
      <c r="G19" s="19"/>
      <c r="H19" s="19">
        <f t="shared" si="1"/>
        <v>0</v>
      </c>
      <c r="I19" s="19">
        <f t="shared" si="2"/>
        <v>0</v>
      </c>
      <c r="J19" s="19"/>
      <c r="K19" s="19"/>
      <c r="L19" s="19">
        <f t="shared" si="3"/>
        <v>0</v>
      </c>
      <c r="M19" s="19">
        <f t="shared" si="4"/>
        <v>0</v>
      </c>
      <c r="N19" s="19"/>
      <c r="O19" s="19"/>
      <c r="P19">
        <f t="shared" si="5"/>
        <v>0</v>
      </c>
    </row>
    <row r="20" spans="4:16" x14ac:dyDescent="0.25">
      <c r="D20" s="10" t="s">
        <v>95</v>
      </c>
      <c r="E20" s="25">
        <f t="shared" si="0"/>
        <v>0</v>
      </c>
      <c r="F20" s="19"/>
      <c r="G20" s="19"/>
      <c r="H20" s="19">
        <f t="shared" si="1"/>
        <v>0</v>
      </c>
      <c r="I20" s="19">
        <f t="shared" si="2"/>
        <v>0</v>
      </c>
      <c r="J20" s="19"/>
      <c r="K20" s="19"/>
      <c r="L20" s="19">
        <f t="shared" si="3"/>
        <v>0</v>
      </c>
      <c r="M20" s="19">
        <f t="shared" si="4"/>
        <v>0</v>
      </c>
      <c r="N20" s="19"/>
      <c r="O20" s="19"/>
      <c r="P20">
        <f t="shared" si="5"/>
        <v>0</v>
      </c>
    </row>
    <row r="21" spans="4:16" x14ac:dyDescent="0.25">
      <c r="D21" s="10" t="s">
        <v>96</v>
      </c>
      <c r="E21" s="25">
        <f t="shared" si="0"/>
        <v>0</v>
      </c>
      <c r="F21" s="19"/>
      <c r="G21" s="19"/>
      <c r="H21" s="19">
        <f t="shared" si="1"/>
        <v>0</v>
      </c>
      <c r="I21" s="19">
        <f t="shared" si="2"/>
        <v>0</v>
      </c>
      <c r="J21" s="19"/>
      <c r="K21" s="19"/>
      <c r="L21" s="19">
        <f t="shared" si="3"/>
        <v>0</v>
      </c>
      <c r="M21" s="19">
        <f t="shared" si="4"/>
        <v>0</v>
      </c>
      <c r="N21" s="19"/>
      <c r="O21" s="19"/>
      <c r="P21">
        <f t="shared" si="5"/>
        <v>0</v>
      </c>
    </row>
    <row r="22" spans="4:16" x14ac:dyDescent="0.25">
      <c r="D22" s="10" t="s">
        <v>97</v>
      </c>
      <c r="E22" s="25">
        <f t="shared" si="0"/>
        <v>0</v>
      </c>
      <c r="F22" s="19">
        <f>SUM(E17:E21)</f>
        <v>0</v>
      </c>
      <c r="G22" s="19">
        <f>SUM(H17:H21)</f>
        <v>0</v>
      </c>
      <c r="H22" s="19">
        <f t="shared" si="1"/>
        <v>0</v>
      </c>
      <c r="I22" s="19">
        <f t="shared" si="2"/>
        <v>0</v>
      </c>
      <c r="J22" s="19">
        <f>SUM(I17:I21)</f>
        <v>0</v>
      </c>
      <c r="K22" s="19">
        <f>SUM(L17:L21)</f>
        <v>0</v>
      </c>
      <c r="L22" s="19">
        <f t="shared" si="3"/>
        <v>0</v>
      </c>
      <c r="M22" s="19">
        <f t="shared" si="4"/>
        <v>0</v>
      </c>
      <c r="N22" s="19">
        <f>SUM(M17:M21)</f>
        <v>0</v>
      </c>
      <c r="O22" s="19">
        <f>SUM(P17:P21)</f>
        <v>0</v>
      </c>
      <c r="P22">
        <f t="shared" si="5"/>
        <v>0</v>
      </c>
    </row>
    <row r="23" spans="4:16" x14ac:dyDescent="0.25">
      <c r="D23" s="10" t="s">
        <v>98</v>
      </c>
      <c r="E23" s="25"/>
      <c r="F23" s="19">
        <f>SUM(F17:F21)-SUM(G17:G21)</f>
        <v>0</v>
      </c>
      <c r="G23" s="19">
        <f>SUM(G17:G21)-SUM(F17:F21)</f>
        <v>0</v>
      </c>
      <c r="H23" s="19"/>
      <c r="I23" s="19"/>
      <c r="J23" s="19">
        <f>SUM(J17:J21)-SUM(K17:K21)</f>
        <v>0</v>
      </c>
      <c r="K23" s="19">
        <f>SUM(K17:K21)-SUM(J17:J21)</f>
        <v>0</v>
      </c>
      <c r="L23" s="19"/>
      <c r="M23" s="19"/>
      <c r="N23" s="19">
        <f>SUM(N17:N21)-SUM(O17:O21)</f>
        <v>0</v>
      </c>
      <c r="O23" s="19">
        <f>SUM(O17:O21)-SUM(N17:N21)</f>
        <v>0</v>
      </c>
    </row>
    <row r="24" spans="4:16" x14ac:dyDescent="0.25">
      <c r="F24" s="10" t="s">
        <v>99</v>
      </c>
      <c r="G24" s="12"/>
      <c r="H24" s="7"/>
      <c r="I24" s="7"/>
      <c r="J24" s="10" t="s">
        <v>100</v>
      </c>
      <c r="K24" s="12"/>
      <c r="L24" s="7"/>
      <c r="M24" s="7"/>
      <c r="N24" s="10" t="s">
        <v>101</v>
      </c>
      <c r="O24" s="12"/>
    </row>
  </sheetData>
  <mergeCells count="5">
    <mergeCell ref="B11:D11"/>
    <mergeCell ref="R1:S1"/>
    <mergeCell ref="K3:L3"/>
    <mergeCell ref="B9:D9"/>
    <mergeCell ref="B10:D10"/>
  </mergeCells>
  <phoneticPr fontId="0" type="noConversion"/>
  <pageMargins left="0" right="0.25" top="1" bottom="1" header="0.5" footer="0.5"/>
  <pageSetup orientation="landscape" horizont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25"/>
  <sheetViews>
    <sheetView workbookViewId="0">
      <selection activeCell="H32" sqref="H32"/>
    </sheetView>
  </sheetViews>
  <sheetFormatPr defaultColWidth="12.453125" defaultRowHeight="12.5" x14ac:dyDescent="0.25"/>
  <cols>
    <col min="1" max="1" width="9.81640625" customWidth="1"/>
    <col min="2" max="4" width="12.453125" customWidth="1"/>
    <col min="5" max="5" width="14.453125" hidden="1" customWidth="1"/>
    <col min="6" max="7" width="10" customWidth="1"/>
    <col min="8" max="9" width="0" hidden="1" customWidth="1"/>
    <col min="10" max="11" width="10" customWidth="1"/>
    <col min="12" max="13" width="0" hidden="1" customWidth="1"/>
    <col min="14" max="15" width="10" customWidth="1"/>
    <col min="16" max="16" width="0" hidden="1" customWidth="1"/>
    <col min="17" max="17" width="10" customWidth="1"/>
  </cols>
  <sheetData>
    <row r="2" spans="1:17" ht="23" x14ac:dyDescent="0.5">
      <c r="B2" s="20" t="s">
        <v>68</v>
      </c>
      <c r="C2" s="23"/>
      <c r="D2" s="23"/>
      <c r="G2" t="s">
        <v>71</v>
      </c>
    </row>
    <row r="3" spans="1:17" ht="23" x14ac:dyDescent="0.5">
      <c r="B3" s="20" t="s">
        <v>69</v>
      </c>
      <c r="G3" t="s">
        <v>72</v>
      </c>
    </row>
    <row r="5" spans="1:17" ht="15" x14ac:dyDescent="0.3">
      <c r="G5" s="24" t="s">
        <v>70</v>
      </c>
      <c r="K5" s="24" t="s">
        <v>74</v>
      </c>
    </row>
    <row r="8" spans="1:17" x14ac:dyDescent="0.25">
      <c r="F8" s="5" t="s">
        <v>102</v>
      </c>
      <c r="G8" s="6"/>
      <c r="J8" s="5" t="s">
        <v>103</v>
      </c>
      <c r="K8" s="6"/>
    </row>
    <row r="9" spans="1:17" x14ac:dyDescent="0.25">
      <c r="B9" s="10" t="s">
        <v>81</v>
      </c>
      <c r="C9" s="11"/>
      <c r="D9" s="11"/>
      <c r="E9" s="7"/>
      <c r="F9" s="13" t="s">
        <v>82</v>
      </c>
      <c r="G9" s="13" t="s">
        <v>83</v>
      </c>
      <c r="H9" s="13"/>
      <c r="I9" s="13"/>
      <c r="J9" s="13" t="s">
        <v>82</v>
      </c>
      <c r="K9" s="13" t="s">
        <v>83</v>
      </c>
      <c r="L9" s="13"/>
      <c r="M9" s="13"/>
      <c r="N9" s="13" t="s">
        <v>78</v>
      </c>
      <c r="O9" s="13" t="s">
        <v>104</v>
      </c>
      <c r="Q9" s="8" t="s">
        <v>80</v>
      </c>
    </row>
    <row r="10" spans="1:17" ht="15.75" customHeight="1" x14ac:dyDescent="0.25">
      <c r="A10" s="25">
        <v>1</v>
      </c>
      <c r="B10" s="15"/>
      <c r="C10" s="16"/>
      <c r="D10" s="16"/>
      <c r="E10" s="18"/>
      <c r="F10" s="18">
        <f>SUM(E23,M23)</f>
        <v>0</v>
      </c>
      <c r="G10" s="18">
        <f>SUM(H23,P23)</f>
        <v>0</v>
      </c>
      <c r="H10" s="18"/>
      <c r="I10" s="18"/>
      <c r="J10" s="18">
        <f>SUM(F23,N23)</f>
        <v>0</v>
      </c>
      <c r="K10" s="18">
        <f>SUM(G23,O23)</f>
        <v>0</v>
      </c>
      <c r="L10" s="18"/>
      <c r="M10" s="18"/>
      <c r="N10" s="26" t="e">
        <f>J10/(J10+K10)</f>
        <v>#DIV/0!</v>
      </c>
      <c r="O10" s="19">
        <f>SUM(F24,N24)</f>
        <v>0</v>
      </c>
      <c r="Q10" s="18"/>
    </row>
    <row r="11" spans="1:17" ht="15.75" customHeight="1" x14ac:dyDescent="0.25">
      <c r="A11" s="25">
        <v>2</v>
      </c>
      <c r="B11" s="15"/>
      <c r="C11" s="16"/>
      <c r="D11" s="16"/>
      <c r="E11" s="18"/>
      <c r="F11" s="18">
        <f>SUM(I23,P23)</f>
        <v>0</v>
      </c>
      <c r="G11" s="18">
        <f>SUM(L23,M23)</f>
        <v>0</v>
      </c>
      <c r="H11" s="18"/>
      <c r="I11" s="18"/>
      <c r="J11" s="18">
        <f>SUM(J23,O23)</f>
        <v>0</v>
      </c>
      <c r="K11" s="18">
        <f>SUM(K23,N23)</f>
        <v>0</v>
      </c>
      <c r="L11" s="18"/>
      <c r="M11" s="18"/>
      <c r="N11" s="26" t="e">
        <f>J11/(J11+K11)</f>
        <v>#DIV/0!</v>
      </c>
      <c r="O11" s="19">
        <f>SUM(J24,O24)</f>
        <v>0</v>
      </c>
      <c r="Q11" s="18"/>
    </row>
    <row r="12" spans="1:17" ht="15.75" customHeight="1" x14ac:dyDescent="0.25">
      <c r="A12" s="25">
        <v>3</v>
      </c>
      <c r="B12" s="15"/>
      <c r="C12" s="16"/>
      <c r="D12" s="16"/>
      <c r="E12" s="18"/>
      <c r="F12" s="18">
        <f>SUM(H23,L23)</f>
        <v>0</v>
      </c>
      <c r="G12" s="18">
        <f>SUM(E23,I23)</f>
        <v>0</v>
      </c>
      <c r="H12" s="18"/>
      <c r="I12" s="18"/>
      <c r="J12" s="18">
        <f>SUM(G23,K23)</f>
        <v>0</v>
      </c>
      <c r="K12" s="18">
        <f>SUM(F23,J23)</f>
        <v>0</v>
      </c>
      <c r="L12" s="18"/>
      <c r="M12" s="18"/>
      <c r="N12" s="26" t="e">
        <f>J12/(J12+K12)</f>
        <v>#DIV/0!</v>
      </c>
      <c r="O12" s="19">
        <f>SUM(G24,K24)</f>
        <v>0</v>
      </c>
      <c r="Q12" s="18"/>
    </row>
    <row r="16" spans="1:17" x14ac:dyDescent="0.25">
      <c r="F16" s="5" t="s">
        <v>105</v>
      </c>
      <c r="G16" s="6"/>
      <c r="H16" s="7"/>
      <c r="I16" s="7"/>
      <c r="J16" s="5" t="s">
        <v>106</v>
      </c>
      <c r="K16" s="6"/>
      <c r="L16" s="7"/>
      <c r="M16" s="7"/>
      <c r="N16" s="5" t="s">
        <v>107</v>
      </c>
      <c r="O16" s="6"/>
    </row>
    <row r="17" spans="4:16" x14ac:dyDescent="0.25">
      <c r="F17" s="8">
        <v>1</v>
      </c>
      <c r="G17" s="8">
        <v>3</v>
      </c>
      <c r="H17" s="8"/>
      <c r="I17" s="8"/>
      <c r="J17" s="8">
        <v>2</v>
      </c>
      <c r="K17" s="8">
        <v>3</v>
      </c>
      <c r="L17" s="8"/>
      <c r="M17" s="8"/>
      <c r="N17" s="8">
        <v>1</v>
      </c>
      <c r="O17" s="8">
        <v>2</v>
      </c>
    </row>
    <row r="18" spans="4:16" x14ac:dyDescent="0.25">
      <c r="D18" s="10" t="s">
        <v>108</v>
      </c>
      <c r="E18" s="25">
        <f t="shared" ref="E18:E23" si="0">IF(F18&gt;G18,1,0)</f>
        <v>0</v>
      </c>
      <c r="F18" s="18"/>
      <c r="G18" s="18"/>
      <c r="H18" s="18">
        <f t="shared" ref="H18:H23" si="1">IF(G18&gt;F18,1,0)</f>
        <v>0</v>
      </c>
      <c r="I18" s="27">
        <f t="shared" ref="I18:I23" si="2">IF(J18&gt;K18,1,0)</f>
        <v>0</v>
      </c>
      <c r="J18" s="18"/>
      <c r="K18" s="18"/>
      <c r="L18" s="18">
        <f t="shared" ref="L18:L23" si="3">IF(K18&gt;J18,1,0)</f>
        <v>0</v>
      </c>
      <c r="M18" s="27">
        <f t="shared" ref="M18:M23" si="4">IF(N18&gt;O18,1,0)</f>
        <v>0</v>
      </c>
      <c r="N18" s="18"/>
      <c r="O18" s="18"/>
      <c r="P18">
        <f t="shared" ref="P18:P23" si="5">IF(O18&gt;N18,1,0)</f>
        <v>0</v>
      </c>
    </row>
    <row r="19" spans="4:16" x14ac:dyDescent="0.25">
      <c r="D19" s="10" t="s">
        <v>93</v>
      </c>
      <c r="E19" s="25">
        <f t="shared" si="0"/>
        <v>0</v>
      </c>
      <c r="F19" s="18"/>
      <c r="G19" s="18"/>
      <c r="H19" s="18">
        <f t="shared" si="1"/>
        <v>0</v>
      </c>
      <c r="I19" s="27">
        <f t="shared" si="2"/>
        <v>0</v>
      </c>
      <c r="J19" s="18"/>
      <c r="K19" s="18"/>
      <c r="L19" s="18">
        <f t="shared" si="3"/>
        <v>0</v>
      </c>
      <c r="M19" s="27">
        <f t="shared" si="4"/>
        <v>0</v>
      </c>
      <c r="N19" s="18"/>
      <c r="O19" s="18"/>
      <c r="P19">
        <f t="shared" si="5"/>
        <v>0</v>
      </c>
    </row>
    <row r="20" spans="4:16" x14ac:dyDescent="0.25">
      <c r="D20" s="10" t="s">
        <v>94</v>
      </c>
      <c r="E20" s="25">
        <f t="shared" si="0"/>
        <v>0</v>
      </c>
      <c r="F20" s="18"/>
      <c r="G20" s="18"/>
      <c r="H20" s="18">
        <f t="shared" si="1"/>
        <v>0</v>
      </c>
      <c r="I20" s="27">
        <f t="shared" si="2"/>
        <v>0</v>
      </c>
      <c r="J20" s="18"/>
      <c r="K20" s="18"/>
      <c r="L20" s="18">
        <f t="shared" si="3"/>
        <v>0</v>
      </c>
      <c r="M20" s="27">
        <f t="shared" si="4"/>
        <v>0</v>
      </c>
      <c r="N20" s="18"/>
      <c r="O20" s="18"/>
      <c r="P20">
        <f t="shared" si="5"/>
        <v>0</v>
      </c>
    </row>
    <row r="21" spans="4:16" x14ac:dyDescent="0.25">
      <c r="D21" s="10" t="s">
        <v>95</v>
      </c>
      <c r="E21" s="25">
        <f t="shared" si="0"/>
        <v>0</v>
      </c>
      <c r="F21" s="18"/>
      <c r="G21" s="18"/>
      <c r="H21" s="18">
        <f t="shared" si="1"/>
        <v>0</v>
      </c>
      <c r="I21" s="27">
        <f t="shared" si="2"/>
        <v>0</v>
      </c>
      <c r="J21" s="18"/>
      <c r="K21" s="18"/>
      <c r="L21" s="18">
        <f t="shared" si="3"/>
        <v>0</v>
      </c>
      <c r="M21" s="27">
        <f t="shared" si="4"/>
        <v>0</v>
      </c>
      <c r="N21" s="18"/>
      <c r="O21" s="18"/>
      <c r="P21">
        <f t="shared" si="5"/>
        <v>0</v>
      </c>
    </row>
    <row r="22" spans="4:16" x14ac:dyDescent="0.25">
      <c r="D22" s="10" t="s">
        <v>96</v>
      </c>
      <c r="E22" s="25">
        <f t="shared" si="0"/>
        <v>0</v>
      </c>
      <c r="F22" s="18"/>
      <c r="G22" s="18"/>
      <c r="H22" s="18">
        <f t="shared" si="1"/>
        <v>0</v>
      </c>
      <c r="I22" s="27">
        <f t="shared" si="2"/>
        <v>0</v>
      </c>
      <c r="J22" s="18"/>
      <c r="K22" s="18"/>
      <c r="L22" s="18">
        <f t="shared" si="3"/>
        <v>0</v>
      </c>
      <c r="M22" s="27">
        <f t="shared" si="4"/>
        <v>0</v>
      </c>
      <c r="N22" s="18"/>
      <c r="O22" s="18"/>
      <c r="P22">
        <f t="shared" si="5"/>
        <v>0</v>
      </c>
    </row>
    <row r="23" spans="4:16" x14ac:dyDescent="0.25">
      <c r="D23" s="10" t="s">
        <v>97</v>
      </c>
      <c r="E23" s="25">
        <f t="shared" si="0"/>
        <v>0</v>
      </c>
      <c r="F23" s="18">
        <f>SUM(E18:E22)</f>
        <v>0</v>
      </c>
      <c r="G23" s="18">
        <f>SUM(H18:H22)</f>
        <v>0</v>
      </c>
      <c r="H23" s="18">
        <f t="shared" si="1"/>
        <v>0</v>
      </c>
      <c r="I23" s="27">
        <f t="shared" si="2"/>
        <v>0</v>
      </c>
      <c r="J23" s="18">
        <f>SUM(I18:I22)</f>
        <v>0</v>
      </c>
      <c r="K23" s="18">
        <f>SUM(L18:L22)</f>
        <v>0</v>
      </c>
      <c r="L23" s="18">
        <f t="shared" si="3"/>
        <v>0</v>
      </c>
      <c r="M23" s="27">
        <f t="shared" si="4"/>
        <v>0</v>
      </c>
      <c r="N23" s="18">
        <f>SUM(M18:M22)</f>
        <v>0</v>
      </c>
      <c r="O23" s="18">
        <f>SUM(P18:P22)</f>
        <v>0</v>
      </c>
      <c r="P23">
        <f t="shared" si="5"/>
        <v>0</v>
      </c>
    </row>
    <row r="24" spans="4:16" x14ac:dyDescent="0.25">
      <c r="D24" s="10" t="s">
        <v>98</v>
      </c>
      <c r="E24" s="25"/>
      <c r="F24" s="18">
        <f>SUM(F18:F22)-SUM(G18:G22)</f>
        <v>0</v>
      </c>
      <c r="G24" s="18">
        <f>SUM(G18:G22)-SUM(F18:F22)</f>
        <v>0</v>
      </c>
      <c r="H24" s="18"/>
      <c r="I24" s="18"/>
      <c r="J24" s="18">
        <f>SUM(J18:J22)-SUM(K18:K22)</f>
        <v>0</v>
      </c>
      <c r="K24" s="18">
        <f>SUM(K18:K22)-SUM(J18:J22)</f>
        <v>0</v>
      </c>
      <c r="L24" s="18"/>
      <c r="M24" s="18"/>
      <c r="N24" s="18">
        <f>SUM(N18:N22)-SUM(O18:O22)</f>
        <v>0</v>
      </c>
      <c r="O24" s="18">
        <f>SUM(O18:O22)-SUM(N18:N22)</f>
        <v>0</v>
      </c>
    </row>
    <row r="25" spans="4:16" x14ac:dyDescent="0.25">
      <c r="F25" s="10" t="s">
        <v>99</v>
      </c>
      <c r="G25" s="12"/>
      <c r="H25" s="7"/>
      <c r="I25" s="7"/>
      <c r="J25" s="10" t="s">
        <v>100</v>
      </c>
      <c r="K25" s="12"/>
      <c r="L25" s="7"/>
      <c r="M25" s="7"/>
      <c r="N25" s="10" t="s">
        <v>101</v>
      </c>
      <c r="O25" s="12"/>
    </row>
  </sheetData>
  <phoneticPr fontId="0" type="noConversion"/>
  <pageMargins left="0.75" right="0.75" top="1" bottom="1" header="0.5" footer="0.5"/>
  <pageSetup orientation="landscape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13</vt:i4>
      </vt:variant>
    </vt:vector>
  </HeadingPairs>
  <TitlesOfParts>
    <vt:vector size="22" baseType="lpstr">
      <vt:lpstr>Info</vt:lpstr>
      <vt:lpstr>Ct1</vt:lpstr>
      <vt:lpstr>A</vt:lpstr>
      <vt:lpstr>Info2</vt:lpstr>
      <vt:lpstr>Ct2</vt:lpstr>
      <vt:lpstr>Ct3</vt:lpstr>
      <vt:lpstr>Gold</vt:lpstr>
      <vt:lpstr>Sheet11</vt:lpstr>
      <vt:lpstr>Sheet2</vt:lpstr>
      <vt:lpstr>'Ct1'!Info</vt:lpstr>
      <vt:lpstr>'Ct2'!Info</vt:lpstr>
      <vt:lpstr>'Ct3'!Info</vt:lpstr>
      <vt:lpstr>Info</vt:lpstr>
      <vt:lpstr>'Ct1'!Info2</vt:lpstr>
      <vt:lpstr>'Ct2'!Info2</vt:lpstr>
      <vt:lpstr>'Ct3'!Info2</vt:lpstr>
      <vt:lpstr>Info2</vt:lpstr>
      <vt:lpstr>Info3</vt:lpstr>
      <vt:lpstr>Info4</vt:lpstr>
      <vt:lpstr>Info5</vt:lpstr>
      <vt:lpstr>Info9</vt:lpstr>
      <vt:lpstr>'Ct1'!Print_Area</vt:lpstr>
    </vt:vector>
  </TitlesOfParts>
  <Company>Miami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Zehler</dc:creator>
  <cp:lastModifiedBy>Chris Bielby</cp:lastModifiedBy>
  <cp:lastPrinted>2013-03-03T16:58:28Z</cp:lastPrinted>
  <dcterms:created xsi:type="dcterms:W3CDTF">2004-04-30T01:29:35Z</dcterms:created>
  <dcterms:modified xsi:type="dcterms:W3CDTF">2024-08-30T11:27:18Z</dcterms:modified>
</cp:coreProperties>
</file>