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abe\Downloads\Excel\"/>
    </mc:Choice>
  </mc:AlternateContent>
  <xr:revisionPtr revIDLastSave="0" documentId="13_ncr:1_{963EDD6B-C93C-4B4F-BB2A-757DF2BE6410}" xr6:coauthVersionLast="47" xr6:coauthVersionMax="47" xr10:uidLastSave="{00000000-0000-0000-0000-000000000000}"/>
  <bookViews>
    <workbookView xWindow="-110" yWindow="-110" windowWidth="25820" windowHeight="13900" tabRatio="860" xr2:uid="{00000000-000D-0000-FFFF-FFFF00000000}"/>
  </bookViews>
  <sheets>
    <sheet name="Info" sheetId="1" r:id="rId1"/>
    <sheet name="A" sheetId="2" r:id="rId2"/>
    <sheet name="Info1" sheetId="10" r:id="rId3"/>
    <sheet name="Gold" sheetId="11" r:id="rId4"/>
  </sheets>
  <definedNames>
    <definedName name="Info">Info!$A$5:$H$37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" i="2" l="1"/>
  <c r="R30" i="2"/>
  <c r="B12" i="2"/>
  <c r="C11" i="10"/>
  <c r="B14" i="11"/>
  <c r="B11" i="2"/>
  <c r="C9" i="10"/>
  <c r="B27" i="11"/>
  <c r="S29" i="2"/>
  <c r="R28" i="2"/>
  <c r="L18" i="2"/>
  <c r="L19" i="2"/>
  <c r="L20" i="2"/>
  <c r="L21" i="2"/>
  <c r="L22" i="2"/>
  <c r="K23" i="2"/>
  <c r="L24" i="2" s="1"/>
  <c r="P18" i="2"/>
  <c r="O23" i="2" s="1"/>
  <c r="P24" i="2" s="1"/>
  <c r="P19" i="2"/>
  <c r="P20" i="2"/>
  <c r="P21" i="2"/>
  <c r="P22" i="2"/>
  <c r="X18" i="2"/>
  <c r="X19" i="2"/>
  <c r="X20" i="2"/>
  <c r="X21" i="2"/>
  <c r="X22" i="2"/>
  <c r="W23" i="2"/>
  <c r="I18" i="2"/>
  <c r="I19" i="2"/>
  <c r="I20" i="2"/>
  <c r="I21" i="2"/>
  <c r="I22" i="2"/>
  <c r="J23" i="2"/>
  <c r="J10" i="2" s="1"/>
  <c r="M18" i="2"/>
  <c r="N23" i="2" s="1"/>
  <c r="M19" i="2"/>
  <c r="M20" i="2"/>
  <c r="M21" i="2"/>
  <c r="M22" i="2"/>
  <c r="U18" i="2"/>
  <c r="U19" i="2"/>
  <c r="U20" i="2"/>
  <c r="U21" i="2"/>
  <c r="U22" i="2"/>
  <c r="V23" i="2"/>
  <c r="H18" i="2"/>
  <c r="H19" i="2"/>
  <c r="H20" i="2"/>
  <c r="H21" i="2"/>
  <c r="H22" i="2"/>
  <c r="G23" i="2"/>
  <c r="E24" i="2" s="1"/>
  <c r="T18" i="2"/>
  <c r="S23" i="2" s="1"/>
  <c r="T24" i="2" s="1"/>
  <c r="T19" i="2"/>
  <c r="T20" i="2"/>
  <c r="T21" i="2"/>
  <c r="T22" i="2"/>
  <c r="E18" i="2"/>
  <c r="E19" i="2"/>
  <c r="E20" i="2"/>
  <c r="E21" i="2"/>
  <c r="E22" i="2"/>
  <c r="F23" i="2"/>
  <c r="Q18" i="2"/>
  <c r="Q19" i="2"/>
  <c r="Q20" i="2"/>
  <c r="Q21" i="2"/>
  <c r="Q22" i="2"/>
  <c r="R23" i="2"/>
  <c r="K11" i="2"/>
  <c r="AB18" i="2"/>
  <c r="AA23" i="2" s="1"/>
  <c r="AB19" i="2"/>
  <c r="AB20" i="2"/>
  <c r="AB21" i="2"/>
  <c r="AB22" i="2"/>
  <c r="Y18" i="2"/>
  <c r="Y19" i="2"/>
  <c r="Y20" i="2"/>
  <c r="Y21" i="2"/>
  <c r="Y22" i="2"/>
  <c r="Z23" i="2"/>
  <c r="G19" i="11"/>
  <c r="C25" i="11"/>
  <c r="C12" i="11"/>
  <c r="B10" i="2"/>
  <c r="C7" i="10"/>
  <c r="B21" i="11"/>
  <c r="B9" i="2"/>
  <c r="C5" i="10"/>
  <c r="B1" i="11"/>
  <c r="C4" i="11"/>
  <c r="F4" i="11"/>
  <c r="B8" i="11"/>
  <c r="C3" i="11"/>
  <c r="C4" i="2"/>
  <c r="C3" i="2"/>
  <c r="K2" i="2"/>
  <c r="C2" i="2"/>
  <c r="B1" i="2"/>
  <c r="H24" i="2"/>
  <c r="F11" i="2" s="1"/>
  <c r="F24" i="2"/>
  <c r="N24" i="2"/>
  <c r="Z24" i="2"/>
  <c r="O9" i="2"/>
  <c r="J24" i="2"/>
  <c r="R24" i="2"/>
  <c r="AA24" i="2"/>
  <c r="O10" i="2"/>
  <c r="U24" i="2"/>
  <c r="X24" i="2"/>
  <c r="G24" i="2"/>
  <c r="O11" i="2" s="1"/>
  <c r="S24" i="2"/>
  <c r="V24" i="2"/>
  <c r="K24" i="2"/>
  <c r="O24" i="2"/>
  <c r="W24" i="2"/>
  <c r="O12" i="2"/>
  <c r="G9" i="2" l="1"/>
  <c r="F12" i="2"/>
  <c r="J9" i="2"/>
  <c r="M24" i="2"/>
  <c r="Y24" i="2"/>
  <c r="G10" i="2" s="1"/>
  <c r="AB24" i="2"/>
  <c r="Q24" i="2"/>
  <c r="G11" i="2" s="1"/>
  <c r="K9" i="2"/>
  <c r="J11" i="2"/>
  <c r="N11" i="2" s="1"/>
  <c r="K10" i="2"/>
  <c r="N10" i="2" s="1"/>
  <c r="J12" i="2"/>
  <c r="K12" i="2"/>
  <c r="I24" i="2"/>
  <c r="G12" i="2" l="1"/>
  <c r="F10" i="2"/>
  <c r="N12" i="2"/>
  <c r="F9" i="2"/>
  <c r="N9" i="2"/>
</calcChain>
</file>

<file path=xl/sharedStrings.xml><?xml version="1.0" encoding="utf-8"?>
<sst xmlns="http://schemas.openxmlformats.org/spreadsheetml/2006/main" count="99" uniqueCount="82">
  <si>
    <t>Date:</t>
  </si>
  <si>
    <t>Pool</t>
  </si>
  <si>
    <t>Division</t>
  </si>
  <si>
    <t>Court</t>
  </si>
  <si>
    <t xml:space="preserve">      matches</t>
  </si>
  <si>
    <t>pt diff</t>
  </si>
  <si>
    <t>finish</t>
  </si>
  <si>
    <t>Team Name</t>
  </si>
  <si>
    <t>w</t>
  </si>
  <si>
    <t>l</t>
  </si>
  <si>
    <t xml:space="preserve">      match 1</t>
  </si>
  <si>
    <t xml:space="preserve">      match 2</t>
  </si>
  <si>
    <t xml:space="preserve">      match 3</t>
  </si>
  <si>
    <t xml:space="preserve">      match 4</t>
  </si>
  <si>
    <t xml:space="preserve">      match 5</t>
  </si>
  <si>
    <t xml:space="preserve">      match 6</t>
  </si>
  <si>
    <t xml:space="preserve">        2 ref</t>
  </si>
  <si>
    <t xml:space="preserve">       1 ref</t>
  </si>
  <si>
    <t xml:space="preserve">        3 ref</t>
  </si>
  <si>
    <t xml:space="preserve">        1 ref</t>
  </si>
  <si>
    <t xml:space="preserve">        4 ref</t>
  </si>
  <si>
    <t>Gold</t>
  </si>
  <si>
    <t>Division:</t>
  </si>
  <si>
    <t>Bracket:</t>
  </si>
  <si>
    <t>Court:</t>
  </si>
  <si>
    <t>Prev loser ref</t>
  </si>
  <si>
    <t xml:space="preserve"> </t>
  </si>
  <si>
    <t>Brackets</t>
  </si>
  <si>
    <t>Team 1</t>
  </si>
  <si>
    <t>Team 2</t>
  </si>
  <si>
    <t>Team 3</t>
  </si>
  <si>
    <t>Team 4</t>
  </si>
  <si>
    <t>3rd Pool A</t>
  </si>
  <si>
    <t>4th Pool A</t>
  </si>
  <si>
    <t>Bracket</t>
  </si>
  <si>
    <t>Pool A</t>
  </si>
  <si>
    <t>1st Pool A</t>
  </si>
  <si>
    <t>2nd Pool A</t>
  </si>
  <si>
    <t>1st Place</t>
  </si>
  <si>
    <t>Gold/Silver</t>
  </si>
  <si>
    <t>Round 1</t>
  </si>
  <si>
    <t>Round 2</t>
  </si>
  <si>
    <t>Round 3</t>
  </si>
  <si>
    <t>Court 1</t>
  </si>
  <si>
    <t>Court 2</t>
  </si>
  <si>
    <t>sets %</t>
  </si>
  <si>
    <t>sets won</t>
  </si>
  <si>
    <t>sets 1</t>
  </si>
  <si>
    <t>sets 2</t>
  </si>
  <si>
    <t>sets 3</t>
  </si>
  <si>
    <t>sets 4</t>
  </si>
  <si>
    <t>sets 5</t>
  </si>
  <si>
    <t>point diff</t>
  </si>
  <si>
    <t>sets</t>
  </si>
  <si>
    <t>1st Place Pool A advances to the Gold Bracket and plays on</t>
  </si>
  <si>
    <t>Change these court numbers to match the ones you are using for playoffs.</t>
  </si>
  <si>
    <t>They automatically populate the brackets.</t>
  </si>
  <si>
    <t>Instructions:</t>
  </si>
  <si>
    <t>Enter your tournament's name in cell A1</t>
  </si>
  <si>
    <t>Enter your tournament's date in cell A2</t>
  </si>
  <si>
    <t>Enter your court numbers in cells A5 through A6</t>
  </si>
  <si>
    <t>Enter your Pool references in cells B5 thorugh B6</t>
  </si>
  <si>
    <t>Enter your Division in Cells C5 through C6</t>
  </si>
  <si>
    <t>When a pool finishes, rank the teams in cells R9 through R12 of their sheet by:</t>
  </si>
  <si>
    <t>Match Record</t>
  </si>
  <si>
    <t>Set Percentage</t>
  </si>
  <si>
    <t>Point Differential</t>
  </si>
  <si>
    <t>Coin Toss</t>
  </si>
  <si>
    <t>Any two-way ties are decided by the match they played between them.</t>
  </si>
  <si>
    <t>Three way ties NEVER use head-to-head comparison.</t>
  </si>
  <si>
    <t>Enter your teams' names in seeded order in E5 to H6</t>
  </si>
  <si>
    <t>Seed #1</t>
  </si>
  <si>
    <t>Seed #2</t>
  </si>
  <si>
    <t>Seed #4</t>
  </si>
  <si>
    <t>3rd Pool A Ref</t>
  </si>
  <si>
    <t>Seed #3</t>
  </si>
  <si>
    <t xml:space="preserve">2nd Place Pool A advances to the Gold Bracket and plays 2nd match on </t>
  </si>
  <si>
    <t>4th Place Pool A advances to the Gold Bracket and plays on</t>
  </si>
  <si>
    <t>3rd Place Pool A advances to the Gold Bracket and refs on</t>
  </si>
  <si>
    <t>Tournament Name Goes Here</t>
  </si>
  <si>
    <t>Date</t>
  </si>
  <si>
    <t>Age/Dvision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</si>
</sst>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1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0" xfId="0" applyFont="1"/>
    <xf numFmtId="0" fontId="1" fillId="0" borderId="0" xfId="0" applyFont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/>
    <xf numFmtId="16" fontId="0" fillId="0" borderId="0" xfId="0" applyNumberFormat="1"/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4" fillId="2" borderId="3" xfId="0" applyFont="1" applyFill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6" fillId="0" borderId="0" xfId="1" applyAlignment="1" applyProtection="1">
      <alignment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450850</xdr:colOff>
      <xdr:row>0</xdr:row>
      <xdr:rowOff>114300</xdr:rowOff>
    </xdr:from>
    <xdr:to>
      <xdr:col>17</xdr:col>
      <xdr:colOff>234950</xdr:colOff>
      <xdr:row>4</xdr:row>
      <xdr:rowOff>95939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FE58E-6658-4190-A1D1-53E4D77C6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0500" y="114300"/>
          <a:ext cx="939800" cy="864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260350</xdr:rowOff>
    </xdr:from>
    <xdr:to>
      <xdr:col>8</xdr:col>
      <xdr:colOff>419100</xdr:colOff>
      <xdr:row>5</xdr:row>
      <xdr:rowOff>83239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48B0EB-D95F-4206-ABDB-E087B8DAC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260350"/>
          <a:ext cx="933450" cy="81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H37"/>
  <sheetViews>
    <sheetView tabSelected="1" workbookViewId="0">
      <selection activeCell="D11" sqref="D11"/>
    </sheetView>
  </sheetViews>
  <sheetFormatPr defaultColWidth="9.1796875" defaultRowHeight="12.5" x14ac:dyDescent="0.25"/>
  <cols>
    <col min="1" max="1" width="9" customWidth="1"/>
    <col min="2" max="2" width="13.453125" bestFit="1" customWidth="1"/>
    <col min="3" max="3" width="12.453125" customWidth="1"/>
    <col min="4" max="4" width="14.7265625" customWidth="1"/>
    <col min="5" max="5" width="26.453125" bestFit="1" customWidth="1"/>
    <col min="6" max="6" width="20" bestFit="1" customWidth="1"/>
    <col min="7" max="7" width="23.54296875" bestFit="1" customWidth="1"/>
    <col min="8" max="8" width="26.453125" bestFit="1" customWidth="1"/>
  </cols>
  <sheetData>
    <row r="1" spans="1:8" ht="22.5" x14ac:dyDescent="0.45">
      <c r="A1" s="20" t="s">
        <v>79</v>
      </c>
    </row>
    <row r="2" spans="1:8" x14ac:dyDescent="0.25">
      <c r="A2" s="21" t="s">
        <v>80</v>
      </c>
    </row>
    <row r="3" spans="1:8" x14ac:dyDescent="0.25">
      <c r="E3" t="s">
        <v>26</v>
      </c>
      <c r="F3" t="s">
        <v>26</v>
      </c>
      <c r="G3" t="s">
        <v>26</v>
      </c>
      <c r="H3" t="s">
        <v>26</v>
      </c>
    </row>
    <row r="4" spans="1:8" x14ac:dyDescent="0.25">
      <c r="A4" t="s">
        <v>3</v>
      </c>
      <c r="B4" t="s">
        <v>1</v>
      </c>
      <c r="C4" t="s">
        <v>2</v>
      </c>
      <c r="D4" t="s">
        <v>27</v>
      </c>
      <c r="E4" t="s">
        <v>28</v>
      </c>
      <c r="F4" t="s">
        <v>29</v>
      </c>
      <c r="G4" t="s">
        <v>30</v>
      </c>
      <c r="H4" t="s">
        <v>31</v>
      </c>
    </row>
    <row r="5" spans="1:8" x14ac:dyDescent="0.25">
      <c r="A5">
        <v>1</v>
      </c>
      <c r="B5" t="s">
        <v>35</v>
      </c>
      <c r="C5" s="17" t="s">
        <v>81</v>
      </c>
      <c r="D5" t="s">
        <v>39</v>
      </c>
      <c r="E5" s="36" t="s">
        <v>71</v>
      </c>
      <c r="F5" s="36" t="s">
        <v>72</v>
      </c>
      <c r="G5" s="36" t="s">
        <v>75</v>
      </c>
      <c r="H5" s="36" t="s">
        <v>73</v>
      </c>
    </row>
    <row r="6" spans="1:8" x14ac:dyDescent="0.25">
      <c r="E6" s="31"/>
      <c r="F6" s="31"/>
      <c r="G6" s="31"/>
      <c r="H6" s="31"/>
    </row>
    <row r="7" spans="1:8" x14ac:dyDescent="0.25">
      <c r="A7" t="s">
        <v>43</v>
      </c>
      <c r="B7" t="s">
        <v>55</v>
      </c>
      <c r="E7" s="31"/>
      <c r="F7" s="31"/>
      <c r="H7" s="31"/>
    </row>
    <row r="8" spans="1:8" x14ac:dyDescent="0.25">
      <c r="A8" t="s">
        <v>44</v>
      </c>
      <c r="B8" t="s">
        <v>56</v>
      </c>
      <c r="E8" s="31"/>
      <c r="F8" s="31"/>
      <c r="G8" s="31"/>
      <c r="H8" s="31"/>
    </row>
    <row r="9" spans="1:8" x14ac:dyDescent="0.25">
      <c r="E9" s="31"/>
      <c r="F9" s="31"/>
      <c r="G9" s="31"/>
      <c r="H9" s="31"/>
    </row>
    <row r="10" spans="1:8" x14ac:dyDescent="0.25">
      <c r="A10" t="s">
        <v>57</v>
      </c>
      <c r="E10" s="31"/>
      <c r="F10" s="31"/>
      <c r="G10" s="31"/>
      <c r="H10" s="31"/>
    </row>
    <row r="11" spans="1:8" x14ac:dyDescent="0.25">
      <c r="A11" t="s">
        <v>58</v>
      </c>
      <c r="E11" s="31"/>
      <c r="F11" s="31"/>
      <c r="G11" s="31"/>
      <c r="H11" s="31"/>
    </row>
    <row r="12" spans="1:8" x14ac:dyDescent="0.25">
      <c r="A12" t="s">
        <v>59</v>
      </c>
      <c r="E12" s="31"/>
      <c r="F12" s="31"/>
      <c r="G12" s="31"/>
      <c r="H12" s="31"/>
    </row>
    <row r="13" spans="1:8" x14ac:dyDescent="0.25">
      <c r="A13" s="17" t="s">
        <v>60</v>
      </c>
      <c r="E13" s="31"/>
      <c r="F13" s="31"/>
      <c r="G13" s="31"/>
      <c r="H13" s="31"/>
    </row>
    <row r="14" spans="1:8" x14ac:dyDescent="0.25">
      <c r="A14" s="17" t="s">
        <v>61</v>
      </c>
      <c r="E14" s="31"/>
      <c r="F14" s="31"/>
      <c r="G14" s="31"/>
      <c r="H14" s="31"/>
    </row>
    <row r="15" spans="1:8" x14ac:dyDescent="0.25">
      <c r="A15" s="17" t="s">
        <v>62</v>
      </c>
      <c r="E15" s="31"/>
      <c r="F15" s="31"/>
      <c r="G15" s="31"/>
      <c r="H15" s="31"/>
    </row>
    <row r="16" spans="1:8" x14ac:dyDescent="0.25">
      <c r="A16" t="s">
        <v>70</v>
      </c>
      <c r="E16" s="31"/>
      <c r="F16" s="31"/>
      <c r="G16" s="31"/>
      <c r="H16" s="31"/>
    </row>
    <row r="17" spans="1:8" x14ac:dyDescent="0.25">
      <c r="E17" s="31"/>
      <c r="F17" s="31"/>
      <c r="G17" s="31"/>
      <c r="H17" s="31"/>
    </row>
    <row r="18" spans="1:8" x14ac:dyDescent="0.25">
      <c r="A18" t="s">
        <v>63</v>
      </c>
      <c r="E18" s="31"/>
      <c r="F18" s="31"/>
      <c r="G18" s="31"/>
      <c r="H18" s="31"/>
    </row>
    <row r="19" spans="1:8" x14ac:dyDescent="0.25">
      <c r="A19" t="s">
        <v>64</v>
      </c>
      <c r="E19" s="31"/>
      <c r="F19" s="31"/>
      <c r="G19" s="31"/>
      <c r="H19" s="31"/>
    </row>
    <row r="20" spans="1:8" x14ac:dyDescent="0.25">
      <c r="A20" t="s">
        <v>65</v>
      </c>
      <c r="E20" s="31"/>
      <c r="F20" s="31"/>
      <c r="G20" s="31"/>
      <c r="H20" s="31"/>
    </row>
    <row r="21" spans="1:8" x14ac:dyDescent="0.25">
      <c r="A21" t="s">
        <v>66</v>
      </c>
      <c r="E21" s="31"/>
      <c r="F21" s="31"/>
      <c r="G21" s="31"/>
      <c r="H21" s="31"/>
    </row>
    <row r="22" spans="1:8" x14ac:dyDescent="0.25">
      <c r="A22" t="s">
        <v>67</v>
      </c>
      <c r="E22" s="31"/>
      <c r="F22" s="31"/>
      <c r="G22" s="31"/>
      <c r="H22" s="31"/>
    </row>
    <row r="23" spans="1:8" x14ac:dyDescent="0.25">
      <c r="A23" t="s">
        <v>68</v>
      </c>
      <c r="E23" s="31"/>
      <c r="F23" s="31"/>
      <c r="G23" s="31"/>
      <c r="H23" s="31"/>
    </row>
    <row r="24" spans="1:8" x14ac:dyDescent="0.25">
      <c r="A24" t="s">
        <v>69</v>
      </c>
      <c r="E24" s="31"/>
      <c r="F24" s="31"/>
      <c r="G24" s="31"/>
      <c r="H24" s="31"/>
    </row>
    <row r="25" spans="1:8" x14ac:dyDescent="0.25">
      <c r="E25" s="31"/>
      <c r="F25" s="31"/>
      <c r="G25" s="31"/>
      <c r="H25" s="31"/>
    </row>
    <row r="26" spans="1:8" x14ac:dyDescent="0.25">
      <c r="B26" s="36"/>
      <c r="C26" s="37"/>
      <c r="D26" s="38"/>
      <c r="E26" s="36"/>
      <c r="F26" s="31"/>
      <c r="G26" s="31"/>
      <c r="H26" s="31"/>
    </row>
    <row r="27" spans="1:8" x14ac:dyDescent="0.25">
      <c r="B27" s="36"/>
      <c r="C27" s="37"/>
      <c r="D27" s="38"/>
      <c r="E27" s="36"/>
      <c r="F27" s="31"/>
      <c r="G27" s="31"/>
      <c r="H27" s="31"/>
    </row>
    <row r="28" spans="1:8" x14ac:dyDescent="0.25">
      <c r="B28" s="36"/>
      <c r="C28" s="37"/>
      <c r="D28" s="38"/>
      <c r="E28" s="36"/>
      <c r="F28" s="31"/>
      <c r="G28" s="31"/>
      <c r="H28" s="31"/>
    </row>
    <row r="29" spans="1:8" x14ac:dyDescent="0.25">
      <c r="B29" s="36"/>
      <c r="C29" s="37"/>
      <c r="D29" s="38"/>
      <c r="E29" s="36"/>
      <c r="F29" s="31"/>
      <c r="G29" s="31"/>
      <c r="H29" s="31"/>
    </row>
    <row r="30" spans="1:8" x14ac:dyDescent="0.25">
      <c r="B30" s="36"/>
      <c r="C30" s="37"/>
      <c r="D30" s="38"/>
      <c r="E30" s="36"/>
      <c r="F30" s="31"/>
      <c r="G30" s="31"/>
      <c r="H30" s="31"/>
    </row>
    <row r="31" spans="1:8" x14ac:dyDescent="0.25">
      <c r="B31" s="36"/>
      <c r="C31" s="37"/>
      <c r="D31" s="38"/>
      <c r="E31" s="36"/>
      <c r="F31" s="31"/>
      <c r="G31" s="31"/>
      <c r="H31" s="31"/>
    </row>
    <row r="32" spans="1:8" x14ac:dyDescent="0.25">
      <c r="B32" s="36"/>
      <c r="C32" s="37"/>
      <c r="D32" s="38"/>
      <c r="E32" s="36"/>
      <c r="F32" s="31"/>
      <c r="G32" s="31"/>
      <c r="H32" s="31"/>
    </row>
    <row r="33" spans="2:8" x14ac:dyDescent="0.25">
      <c r="B33" s="36"/>
      <c r="C33" s="37"/>
      <c r="D33" s="38"/>
      <c r="E33" s="36"/>
      <c r="F33" s="31"/>
      <c r="G33" s="31"/>
      <c r="H33" s="31"/>
    </row>
    <row r="34" spans="2:8" x14ac:dyDescent="0.25">
      <c r="E34" s="31"/>
      <c r="F34" s="31"/>
      <c r="G34" s="31"/>
    </row>
    <row r="35" spans="2:8" x14ac:dyDescent="0.25">
      <c r="E35" s="31"/>
      <c r="F35" s="31"/>
      <c r="G35" s="31"/>
    </row>
    <row r="36" spans="2:8" x14ac:dyDescent="0.25">
      <c r="E36" s="31"/>
      <c r="F36" s="31"/>
      <c r="G36" s="31"/>
    </row>
    <row r="37" spans="2:8" x14ac:dyDescent="0.25">
      <c r="E37" s="31"/>
      <c r="F37" s="31"/>
      <c r="G37" s="3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B31"/>
  <sheetViews>
    <sheetView showZeros="0" workbookViewId="0">
      <selection activeCell="C2" sqref="C2"/>
    </sheetView>
  </sheetViews>
  <sheetFormatPr defaultRowHeight="12.5" x14ac:dyDescent="0.25"/>
  <cols>
    <col min="1" max="1" width="6.7265625" customWidth="1"/>
    <col min="2" max="2" width="10" style="2" customWidth="1"/>
    <col min="5" max="5" width="0" hidden="1" customWidth="1"/>
    <col min="6" max="6" width="8.81640625" customWidth="1"/>
    <col min="7" max="7" width="8.54296875" customWidth="1"/>
    <col min="8" max="9" width="0" hidden="1" customWidth="1"/>
    <col min="10" max="11" width="8.7265625" customWidth="1"/>
    <col min="12" max="13" width="0" hidden="1" customWidth="1"/>
    <col min="14" max="15" width="8.26953125" customWidth="1"/>
    <col min="16" max="17" width="0" hidden="1" customWidth="1"/>
    <col min="18" max="18" width="9" customWidth="1"/>
    <col min="19" max="19" width="6.7265625" customWidth="1"/>
    <col min="20" max="21" width="0" hidden="1" customWidth="1"/>
    <col min="22" max="23" width="6.7265625" customWidth="1"/>
    <col min="24" max="25" width="0" hidden="1" customWidth="1"/>
    <col min="26" max="27" width="6.7265625" customWidth="1"/>
    <col min="28" max="28" width="0" hidden="1" customWidth="1"/>
  </cols>
  <sheetData>
    <row r="1" spans="1:27" ht="23" x14ac:dyDescent="0.5">
      <c r="B1" s="35" t="str">
        <f>Info!$A$1</f>
        <v>Tournament Name Goes Here</v>
      </c>
    </row>
    <row r="2" spans="1:27" ht="15.5" x14ac:dyDescent="0.35">
      <c r="B2" s="1" t="s">
        <v>0</v>
      </c>
      <c r="C2" s="33" t="str">
        <f>Info!$A$2</f>
        <v>Date</v>
      </c>
      <c r="D2" s="1"/>
      <c r="E2" s="1"/>
      <c r="F2" s="1"/>
      <c r="G2" s="1" t="s">
        <v>1</v>
      </c>
      <c r="H2" s="1"/>
      <c r="I2" s="1"/>
      <c r="J2" s="1"/>
      <c r="K2" s="43" t="str">
        <f>VLOOKUP($K$3,Info,2,FALSE)</f>
        <v>Pool A</v>
      </c>
      <c r="L2" s="44"/>
    </row>
    <row r="3" spans="1:27" ht="15.5" x14ac:dyDescent="0.35">
      <c r="B3" s="1" t="s">
        <v>2</v>
      </c>
      <c r="C3" s="1" t="str">
        <f>VLOOKUP($K$3,Info,3,FALSE)</f>
        <v>Age/Dvision</v>
      </c>
      <c r="D3" s="1"/>
      <c r="E3" s="1"/>
      <c r="F3" s="1"/>
      <c r="G3" s="1" t="s">
        <v>3</v>
      </c>
      <c r="H3" s="1"/>
      <c r="I3" s="1"/>
      <c r="J3" s="1"/>
      <c r="K3" s="32">
        <v>1</v>
      </c>
      <c r="L3" s="1"/>
    </row>
    <row r="4" spans="1:27" ht="15.5" x14ac:dyDescent="0.35">
      <c r="B4" s="1" t="s">
        <v>34</v>
      </c>
      <c r="C4" s="1" t="str">
        <f>VLOOKUP($K$3,Info,4,FALSE)</f>
        <v>Gold/Silver</v>
      </c>
      <c r="D4" s="1"/>
      <c r="E4" s="1"/>
      <c r="F4" s="1"/>
      <c r="G4" s="1"/>
      <c r="H4" s="1"/>
      <c r="I4" s="1"/>
      <c r="J4" s="1"/>
      <c r="K4" s="1"/>
      <c r="L4" s="1"/>
    </row>
    <row r="7" spans="1:27" x14ac:dyDescent="0.25">
      <c r="F7" s="3" t="s">
        <v>4</v>
      </c>
      <c r="G7" s="4"/>
      <c r="H7" s="5"/>
      <c r="I7" s="5"/>
      <c r="J7" s="45" t="s">
        <v>53</v>
      </c>
      <c r="K7" s="46"/>
      <c r="L7" s="5"/>
      <c r="M7" s="5"/>
      <c r="N7" s="6" t="s">
        <v>45</v>
      </c>
      <c r="O7" s="6" t="s">
        <v>5</v>
      </c>
      <c r="P7" s="7"/>
      <c r="Q7" s="7"/>
      <c r="R7" s="6" t="s">
        <v>6</v>
      </c>
    </row>
    <row r="8" spans="1:27" x14ac:dyDescent="0.25">
      <c r="B8" s="19" t="s">
        <v>7</v>
      </c>
      <c r="C8" s="9"/>
      <c r="D8" s="10"/>
      <c r="F8" s="11" t="s">
        <v>8</v>
      </c>
      <c r="G8" s="11" t="s">
        <v>9</v>
      </c>
      <c r="H8" s="12"/>
      <c r="I8" s="12"/>
      <c r="J8" s="11" t="s">
        <v>8</v>
      </c>
      <c r="K8" s="11" t="s">
        <v>9</v>
      </c>
      <c r="L8" s="5"/>
      <c r="M8" s="5"/>
      <c r="N8" s="3"/>
      <c r="O8" s="13"/>
      <c r="P8" s="13"/>
      <c r="Q8" s="13"/>
      <c r="R8" s="4"/>
    </row>
    <row r="9" spans="1:27" ht="18" customHeight="1" x14ac:dyDescent="0.25">
      <c r="A9">
        <v>1</v>
      </c>
      <c r="B9" s="40" t="str">
        <f>VLOOKUP($K$3,Info,5,FALSE)</f>
        <v>Seed #1</v>
      </c>
      <c r="C9" s="41"/>
      <c r="D9" s="42"/>
      <c r="F9" s="14">
        <f>SUM(E24,M24,Y24)</f>
        <v>0</v>
      </c>
      <c r="G9" s="14">
        <f>SUM(H24,P24,AB24)</f>
        <v>0</v>
      </c>
      <c r="H9" s="14"/>
      <c r="I9" s="14"/>
      <c r="J9" s="14">
        <f>SUM(F23,N23,Z23)</f>
        <v>0</v>
      </c>
      <c r="K9" s="14">
        <f>SUM(G23,O23,AA23)</f>
        <v>0</v>
      </c>
      <c r="L9" s="14"/>
      <c r="M9" s="14"/>
      <c r="N9" s="22" t="str">
        <f>IF((J9+K9)=0," ",(J9/(J9+K9)))</f>
        <v xml:space="preserve"> </v>
      </c>
      <c r="O9" s="14">
        <f>SUM(F24,N24,Z24)</f>
        <v>0</v>
      </c>
      <c r="P9" s="14"/>
      <c r="Q9" s="14"/>
      <c r="R9" s="14"/>
      <c r="V9" t="s">
        <v>26</v>
      </c>
    </row>
    <row r="10" spans="1:27" ht="18" customHeight="1" x14ac:dyDescent="0.25">
      <c r="A10">
        <v>2</v>
      </c>
      <c r="B10" s="40" t="str">
        <f>VLOOKUP($K$3,Info,6,FALSE)</f>
        <v>Seed #2</v>
      </c>
      <c r="C10" s="41"/>
      <c r="D10" s="42"/>
      <c r="F10" s="14">
        <f>SUM(I24,Q24,AB24)</f>
        <v>0</v>
      </c>
      <c r="G10" s="14">
        <f>SUM(L24,T24,Y24)</f>
        <v>0</v>
      </c>
      <c r="H10" s="14"/>
      <c r="I10" s="14"/>
      <c r="J10" s="14">
        <f>SUM(J23,R23,AA23)</f>
        <v>0</v>
      </c>
      <c r="K10" s="14">
        <f>SUM(K23,S23,Z23)</f>
        <v>0</v>
      </c>
      <c r="L10" s="14"/>
      <c r="M10" s="14"/>
      <c r="N10" s="22" t="str">
        <f>IF((J10+K10)=0," ",(J10/(J10+K10)))</f>
        <v xml:space="preserve"> </v>
      </c>
      <c r="O10" s="14">
        <f>SUM(J24,R24,AA24)</f>
        <v>0</v>
      </c>
      <c r="P10" s="14"/>
      <c r="Q10" s="14"/>
      <c r="R10" s="14"/>
    </row>
    <row r="11" spans="1:27" ht="18" customHeight="1" x14ac:dyDescent="0.25">
      <c r="A11">
        <v>3</v>
      </c>
      <c r="B11" s="40" t="str">
        <f>VLOOKUP($K$3,Info,7,FALSE)</f>
        <v>Seed #3</v>
      </c>
      <c r="C11" s="41"/>
      <c r="D11" s="42"/>
      <c r="F11" s="14">
        <f>SUM(H24,T24,U24)</f>
        <v>0</v>
      </c>
      <c r="G11" s="14">
        <f>SUM(E24,Q24,X24)</f>
        <v>0</v>
      </c>
      <c r="H11" s="14"/>
      <c r="I11" s="14"/>
      <c r="J11" s="14">
        <f>SUM(G23,S23,V23)</f>
        <v>0</v>
      </c>
      <c r="K11" s="14">
        <f>SUM(F23,R23,W23)</f>
        <v>0</v>
      </c>
      <c r="L11" s="14"/>
      <c r="M11" s="14"/>
      <c r="N11" s="22" t="str">
        <f>IF((J11+K11)=0," ",(J11/(J11+K11)))</f>
        <v xml:space="preserve"> </v>
      </c>
      <c r="O11" s="14">
        <f>SUM(G24,S24,V24)</f>
        <v>0</v>
      </c>
      <c r="P11" s="14"/>
      <c r="Q11" s="14"/>
      <c r="R11" s="14"/>
    </row>
    <row r="12" spans="1:27" ht="18" customHeight="1" x14ac:dyDescent="0.25">
      <c r="A12">
        <v>4</v>
      </c>
      <c r="B12" s="40" t="str">
        <f>VLOOKUP($K$3,Info,8,FALSE)</f>
        <v>Seed #4</v>
      </c>
      <c r="C12" s="41"/>
      <c r="D12" s="42"/>
      <c r="F12" s="14">
        <f>SUM(L24,P24,X24)</f>
        <v>0</v>
      </c>
      <c r="G12" s="14">
        <f>SUM(I24,M24,U24)</f>
        <v>0</v>
      </c>
      <c r="H12" s="14"/>
      <c r="I12" s="14"/>
      <c r="J12" s="14">
        <f>SUM(K23,O23,W23)</f>
        <v>0</v>
      </c>
      <c r="K12" s="14">
        <f>SUM(J23,N23,V23)</f>
        <v>0</v>
      </c>
      <c r="L12" s="14"/>
      <c r="M12" s="14"/>
      <c r="N12" s="22" t="str">
        <f>IF((J12+K12)=0," ",(J12/(J12+K12)))</f>
        <v xml:space="preserve"> </v>
      </c>
      <c r="O12" s="14">
        <f>SUM(K24,O24,W24)</f>
        <v>0</v>
      </c>
      <c r="P12" s="14"/>
      <c r="Q12" s="14"/>
      <c r="R12" s="14"/>
    </row>
    <row r="16" spans="1:27" x14ac:dyDescent="0.25">
      <c r="F16" s="3" t="s">
        <v>10</v>
      </c>
      <c r="G16" s="4"/>
      <c r="H16" s="5"/>
      <c r="I16" s="5"/>
      <c r="J16" s="3" t="s">
        <v>11</v>
      </c>
      <c r="K16" s="4"/>
      <c r="L16" s="5"/>
      <c r="M16" s="5"/>
      <c r="N16" s="3" t="s">
        <v>12</v>
      </c>
      <c r="O16" s="4"/>
      <c r="P16" s="5"/>
      <c r="Q16" s="5"/>
      <c r="R16" s="3" t="s">
        <v>13</v>
      </c>
      <c r="S16" s="4"/>
      <c r="T16" s="5"/>
      <c r="U16" s="5"/>
      <c r="V16" s="3" t="s">
        <v>14</v>
      </c>
      <c r="W16" s="4"/>
      <c r="X16" s="5"/>
      <c r="Y16" s="5"/>
      <c r="Z16" s="3" t="s">
        <v>15</v>
      </c>
      <c r="AA16" s="4"/>
    </row>
    <row r="17" spans="4:28" x14ac:dyDescent="0.25">
      <c r="F17" s="6">
        <v>1</v>
      </c>
      <c r="G17" s="6">
        <v>3</v>
      </c>
      <c r="H17" s="7"/>
      <c r="I17" s="7"/>
      <c r="J17" s="6">
        <v>2</v>
      </c>
      <c r="K17" s="6">
        <v>4</v>
      </c>
      <c r="L17" s="7"/>
      <c r="M17" s="7"/>
      <c r="N17" s="6">
        <v>1</v>
      </c>
      <c r="O17" s="6">
        <v>4</v>
      </c>
      <c r="P17" s="7"/>
      <c r="Q17" s="7"/>
      <c r="R17" s="6">
        <v>2</v>
      </c>
      <c r="S17" s="6">
        <v>3</v>
      </c>
      <c r="T17" s="7"/>
      <c r="U17" s="7"/>
      <c r="V17" s="6">
        <v>3</v>
      </c>
      <c r="W17" s="6">
        <v>4</v>
      </c>
      <c r="X17" s="7"/>
      <c r="Y17" s="7"/>
      <c r="Z17" s="6">
        <v>1</v>
      </c>
      <c r="AA17" s="6">
        <v>2</v>
      </c>
    </row>
    <row r="18" spans="4:28" ht="18" customHeight="1" x14ac:dyDescent="0.25">
      <c r="D18" s="7" t="s">
        <v>47</v>
      </c>
      <c r="E18">
        <f>IF(F18&gt;G18,1,0)</f>
        <v>0</v>
      </c>
      <c r="F18" s="14"/>
      <c r="G18" s="14"/>
      <c r="H18" s="14">
        <f>IF(G18&gt;F18,1,0)</f>
        <v>0</v>
      </c>
      <c r="I18" s="14">
        <f>IF(J18&gt;K18,1,0)</f>
        <v>0</v>
      </c>
      <c r="J18" s="14"/>
      <c r="K18" s="14"/>
      <c r="L18" s="14">
        <f>IF(K18&gt;J18,1,0)</f>
        <v>0</v>
      </c>
      <c r="M18" s="14">
        <f>IF(N18&gt;O18,1,0)</f>
        <v>0</v>
      </c>
      <c r="N18" s="14"/>
      <c r="O18" s="14"/>
      <c r="P18" s="14">
        <f>IF(O18&gt;N18,1,0)</f>
        <v>0</v>
      </c>
      <c r="Q18" s="14">
        <f>IF(R18&gt;S18,1,0)</f>
        <v>0</v>
      </c>
      <c r="R18" s="14"/>
      <c r="S18" s="14"/>
      <c r="T18" s="14">
        <f>IF(S18&gt;R18,1,0)</f>
        <v>0</v>
      </c>
      <c r="U18" s="14">
        <f>IF(V18&gt;W18,1,0)</f>
        <v>0</v>
      </c>
      <c r="V18" s="14"/>
      <c r="W18" s="14"/>
      <c r="X18" s="14">
        <f>IF(W18&gt;V18,1,0)</f>
        <v>0</v>
      </c>
      <c r="Y18" s="14">
        <f>IF(Z18&gt;AA18,1,0)</f>
        <v>0</v>
      </c>
      <c r="Z18" s="14"/>
      <c r="AA18" s="14"/>
      <c r="AB18">
        <f>IF(AA18&gt;Z18,1,0)</f>
        <v>0</v>
      </c>
    </row>
    <row r="19" spans="4:28" ht="18" customHeight="1" x14ac:dyDescent="0.25">
      <c r="D19" s="7" t="s">
        <v>48</v>
      </c>
      <c r="E19">
        <f>IF(F19&gt;G19,1,0)</f>
        <v>0</v>
      </c>
      <c r="F19" s="14"/>
      <c r="G19" s="14"/>
      <c r="H19" s="14">
        <f>IF(G19&gt;F19,1,0)</f>
        <v>0</v>
      </c>
      <c r="I19" s="14">
        <f>IF(J19&gt;K19,1,0)</f>
        <v>0</v>
      </c>
      <c r="J19" s="14"/>
      <c r="K19" s="14"/>
      <c r="L19" s="14">
        <f>IF(K19&gt;J19,1,0)</f>
        <v>0</v>
      </c>
      <c r="M19" s="14">
        <f>IF(N19&gt;O19,1,0)</f>
        <v>0</v>
      </c>
      <c r="N19" s="14"/>
      <c r="O19" s="14"/>
      <c r="P19" s="14">
        <f>IF(O19&gt;N19,1,0)</f>
        <v>0</v>
      </c>
      <c r="Q19" s="14">
        <f>IF(R19&gt;S19,1,0)</f>
        <v>0</v>
      </c>
      <c r="R19" s="14"/>
      <c r="S19" s="14"/>
      <c r="T19" s="14">
        <f>IF(S19&gt;R19,1,0)</f>
        <v>0</v>
      </c>
      <c r="U19" s="14">
        <f>IF(V19&gt;W19,1,0)</f>
        <v>0</v>
      </c>
      <c r="V19" s="14"/>
      <c r="W19" s="14"/>
      <c r="X19" s="14">
        <f>IF(W19&gt;V19,1,0)</f>
        <v>0</v>
      </c>
      <c r="Y19" s="14">
        <f>IF(Z19&gt;AA19,1,0)</f>
        <v>0</v>
      </c>
      <c r="Z19" s="14"/>
      <c r="AA19" s="14"/>
      <c r="AB19">
        <f>IF(AA19&gt;Z19,1,0)</f>
        <v>0</v>
      </c>
    </row>
    <row r="20" spans="4:28" ht="18" customHeight="1" x14ac:dyDescent="0.25">
      <c r="D20" s="7" t="s">
        <v>49</v>
      </c>
      <c r="E20">
        <f>IF(F20&gt;G20,1,0)</f>
        <v>0</v>
      </c>
      <c r="F20" s="14"/>
      <c r="G20" s="14"/>
      <c r="H20" s="14">
        <f>IF(G20&gt;F20,1,0)</f>
        <v>0</v>
      </c>
      <c r="I20" s="14">
        <f>IF(J20&gt;K20,1,0)</f>
        <v>0</v>
      </c>
      <c r="J20" s="14"/>
      <c r="K20" s="14"/>
      <c r="L20" s="14">
        <f>IF(K20&gt;J20,1,0)</f>
        <v>0</v>
      </c>
      <c r="M20" s="14">
        <f>IF(N20&gt;O20,1,0)</f>
        <v>0</v>
      </c>
      <c r="N20" s="14"/>
      <c r="O20" s="14"/>
      <c r="P20" s="14">
        <f>IF(O20&gt;N20,1,0)</f>
        <v>0</v>
      </c>
      <c r="Q20" s="14">
        <f>IF(R20&gt;S20,1,0)</f>
        <v>0</v>
      </c>
      <c r="R20" s="14"/>
      <c r="S20" s="14"/>
      <c r="T20" s="14">
        <f>IF(S20&gt;R20,1,0)</f>
        <v>0</v>
      </c>
      <c r="U20" s="14">
        <f>IF(V20&gt;W20,1,0)</f>
        <v>0</v>
      </c>
      <c r="V20" s="14"/>
      <c r="W20" s="14"/>
      <c r="X20" s="14">
        <f>IF(W20&gt;V20,1,0)</f>
        <v>0</v>
      </c>
      <c r="Y20" s="14">
        <f>IF(Z20&gt;AA20,1,0)</f>
        <v>0</v>
      </c>
      <c r="Z20" s="14"/>
      <c r="AA20" s="14"/>
      <c r="AB20">
        <f>IF(AA20&gt;Z20,1,0)</f>
        <v>0</v>
      </c>
    </row>
    <row r="21" spans="4:28" ht="18" customHeight="1" x14ac:dyDescent="0.25">
      <c r="D21" s="7" t="s">
        <v>50</v>
      </c>
      <c r="E21">
        <f>IF(F21&gt;G21,1,0)</f>
        <v>0</v>
      </c>
      <c r="F21" s="14"/>
      <c r="G21" s="14"/>
      <c r="H21" s="14">
        <f>IF(G21&gt;F21,1,0)</f>
        <v>0</v>
      </c>
      <c r="I21" s="14">
        <f>IF(J21&gt;K21,1,0)</f>
        <v>0</v>
      </c>
      <c r="J21" s="14"/>
      <c r="K21" s="14"/>
      <c r="L21" s="14">
        <f>IF(K21&gt;J21,1,0)</f>
        <v>0</v>
      </c>
      <c r="M21" s="14">
        <f>IF(N21&gt;O21,1,0)</f>
        <v>0</v>
      </c>
      <c r="N21" s="14"/>
      <c r="O21" s="14"/>
      <c r="P21" s="14">
        <f>IF(O21&gt;N21,1,0)</f>
        <v>0</v>
      </c>
      <c r="Q21" s="14">
        <f>IF(R21&gt;S21,1,0)</f>
        <v>0</v>
      </c>
      <c r="R21" s="14"/>
      <c r="S21" s="14"/>
      <c r="T21" s="14">
        <f>IF(S21&gt;R21,1,0)</f>
        <v>0</v>
      </c>
      <c r="U21" s="14">
        <f>IF(V21&gt;W21,1,0)</f>
        <v>0</v>
      </c>
      <c r="V21" s="14"/>
      <c r="W21" s="14"/>
      <c r="X21" s="14">
        <f>IF(W21&gt;V21,1,0)</f>
        <v>0</v>
      </c>
      <c r="Y21" s="14">
        <f>IF(Z21&gt;AA21,1,0)</f>
        <v>0</v>
      </c>
      <c r="Z21" s="14"/>
      <c r="AA21" s="14"/>
      <c r="AB21">
        <f>IF(AA21&gt;Z21,1,0)</f>
        <v>0</v>
      </c>
    </row>
    <row r="22" spans="4:28" ht="18" customHeight="1" x14ac:dyDescent="0.25">
      <c r="D22" s="7" t="s">
        <v>51</v>
      </c>
      <c r="E22">
        <f>IF(F22&gt;G22,1,0)</f>
        <v>0</v>
      </c>
      <c r="F22" s="14"/>
      <c r="G22" s="14"/>
      <c r="H22" s="14">
        <f>IF(G22&gt;F22,1,0)</f>
        <v>0</v>
      </c>
      <c r="I22" s="14">
        <f>IF(J22&gt;K22,1,0)</f>
        <v>0</v>
      </c>
      <c r="J22" s="14"/>
      <c r="K22" s="14"/>
      <c r="L22" s="14">
        <f>IF(K22&gt;J22,1,0)</f>
        <v>0</v>
      </c>
      <c r="M22" s="14">
        <f>IF(N22&gt;O22,1,0)</f>
        <v>0</v>
      </c>
      <c r="N22" s="14"/>
      <c r="O22" s="14"/>
      <c r="P22" s="14">
        <f>IF(O22&gt;N22,1,0)</f>
        <v>0</v>
      </c>
      <c r="Q22" s="14">
        <f>IF(R22&gt;S22,1,0)</f>
        <v>0</v>
      </c>
      <c r="R22" s="14"/>
      <c r="S22" s="14"/>
      <c r="T22" s="14">
        <f>IF(S22&gt;R22,1,0)</f>
        <v>0</v>
      </c>
      <c r="U22" s="14">
        <f>IF(V22&gt;W22,1,0)</f>
        <v>0</v>
      </c>
      <c r="V22" s="14"/>
      <c r="W22" s="14"/>
      <c r="X22" s="14">
        <f>IF(W22&gt;V22,1,0)</f>
        <v>0</v>
      </c>
      <c r="Y22" s="14">
        <f>IF(Z22&gt;AA22,1,0)</f>
        <v>0</v>
      </c>
      <c r="Z22" s="14"/>
      <c r="AA22" s="14"/>
      <c r="AB22">
        <f>IF(AA22&gt;Z22,1,0)</f>
        <v>0</v>
      </c>
    </row>
    <row r="23" spans="4:28" ht="18" customHeight="1" x14ac:dyDescent="0.25">
      <c r="D23" s="7" t="s">
        <v>46</v>
      </c>
      <c r="F23" s="14">
        <f>SUM(E18:E22)</f>
        <v>0</v>
      </c>
      <c r="G23" s="14">
        <f>SUM(H18:H22)</f>
        <v>0</v>
      </c>
      <c r="H23" s="14"/>
      <c r="I23" s="14"/>
      <c r="J23" s="14">
        <f>SUM(I18:I22)</f>
        <v>0</v>
      </c>
      <c r="K23" s="14">
        <f>SUM(L18:L22)</f>
        <v>0</v>
      </c>
      <c r="L23" s="14"/>
      <c r="M23" s="14"/>
      <c r="N23" s="14">
        <f>SUM(M18:M22)</f>
        <v>0</v>
      </c>
      <c r="O23" s="14">
        <f>SUM(P18:P22)</f>
        <v>0</v>
      </c>
      <c r="P23" s="14"/>
      <c r="Q23" s="14"/>
      <c r="R23" s="14">
        <f>SUM(Q18:Q22)</f>
        <v>0</v>
      </c>
      <c r="S23" s="14">
        <f>SUM(T18:T22)</f>
        <v>0</v>
      </c>
      <c r="T23" s="14"/>
      <c r="U23" s="14"/>
      <c r="V23" s="14">
        <f>SUM(U18:U22)</f>
        <v>0</v>
      </c>
      <c r="W23" s="14">
        <f>SUM(X18:X22)</f>
        <v>0</v>
      </c>
      <c r="X23" s="14"/>
      <c r="Y23" s="14"/>
      <c r="Z23" s="14">
        <f>SUM(Y18:Y22)</f>
        <v>0</v>
      </c>
      <c r="AA23" s="14">
        <f>SUM(AB18:AB22)</f>
        <v>0</v>
      </c>
    </row>
    <row r="24" spans="4:28" ht="18" customHeight="1" x14ac:dyDescent="0.25">
      <c r="D24" s="34" t="s">
        <v>52</v>
      </c>
      <c r="E24">
        <f>IF(F23&gt;G23,1,0)</f>
        <v>0</v>
      </c>
      <c r="F24" s="14">
        <f>SUM(F18:F22)-SUM(G18:G22)</f>
        <v>0</v>
      </c>
      <c r="G24" s="14">
        <f>SUM(G18:G22)-SUM(F18:F22)</f>
        <v>0</v>
      </c>
      <c r="H24" s="14">
        <f>IF(G23&gt;F23,1,0)</f>
        <v>0</v>
      </c>
      <c r="I24" s="14">
        <f>IF(J23&gt;K23,1,0)</f>
        <v>0</v>
      </c>
      <c r="J24" s="14">
        <f>SUM(J18:J22)-SUM(K18:K22)</f>
        <v>0</v>
      </c>
      <c r="K24" s="14">
        <f>SUM(K18:K22)-SUM(J18:J22)</f>
        <v>0</v>
      </c>
      <c r="L24" s="14">
        <f>IF(K23&gt;J23,1,0)</f>
        <v>0</v>
      </c>
      <c r="M24" s="14">
        <f>IF(N23&gt;O23,1,0)</f>
        <v>0</v>
      </c>
      <c r="N24" s="14">
        <f>SUM(N18:N22)-SUM(O18:O22)</f>
        <v>0</v>
      </c>
      <c r="O24" s="14">
        <f>SUM(O18:O22)-SUM(N18:N22)</f>
        <v>0</v>
      </c>
      <c r="P24" s="14">
        <f>IF(O23&gt;N23,1,0)</f>
        <v>0</v>
      </c>
      <c r="Q24" s="14">
        <f>IF(R23&gt;S23,1,0)</f>
        <v>0</v>
      </c>
      <c r="R24" s="14">
        <f>SUM(R18:R22)-SUM(S18:S22)</f>
        <v>0</v>
      </c>
      <c r="S24" s="14">
        <f>SUM(S18:S22)-SUM(R18:R22)</f>
        <v>0</v>
      </c>
      <c r="T24" s="14">
        <f>IF(S23&gt;R23,1,0)</f>
        <v>0</v>
      </c>
      <c r="U24" s="14">
        <f>IF(V23&gt;W23,1,0)</f>
        <v>0</v>
      </c>
      <c r="V24" s="14">
        <f>SUM(V18:V22)-SUM(W18:W22)</f>
        <v>0</v>
      </c>
      <c r="W24" s="14">
        <f>SUM(W18:W22)-SUM(V18:V22)</f>
        <v>0</v>
      </c>
      <c r="X24" s="14">
        <f>IF(W23&gt;V23,1,0)</f>
        <v>0</v>
      </c>
      <c r="Y24" s="14">
        <f>IF(Z23&gt;AA23,1,0)</f>
        <v>0</v>
      </c>
      <c r="Z24" s="14">
        <f>SUM(Z18:Z22)-SUM(AA18:AA22)</f>
        <v>0</v>
      </c>
      <c r="AA24" s="14">
        <f>SUM(AA18:AA22)-SUM(Z18:Z22)</f>
        <v>0</v>
      </c>
      <c r="AB24">
        <f>IF(AA23&gt;Z23,1,0)</f>
        <v>0</v>
      </c>
    </row>
    <row r="25" spans="4:28" x14ac:dyDescent="0.25">
      <c r="F25" s="8" t="s">
        <v>16</v>
      </c>
      <c r="G25" s="10"/>
      <c r="H25" s="5"/>
      <c r="I25" s="5"/>
      <c r="J25" s="8" t="s">
        <v>17</v>
      </c>
      <c r="K25" s="10"/>
      <c r="L25" s="5"/>
      <c r="M25" s="5"/>
      <c r="N25" s="8" t="s">
        <v>18</v>
      </c>
      <c r="O25" s="10"/>
      <c r="P25" s="5"/>
      <c r="Q25" s="5"/>
      <c r="R25" s="8" t="s">
        <v>19</v>
      </c>
      <c r="S25" s="10"/>
      <c r="T25" s="5"/>
      <c r="U25" s="5"/>
      <c r="V25" s="8" t="s">
        <v>16</v>
      </c>
      <c r="W25" s="10"/>
      <c r="X25" s="5"/>
      <c r="Y25" s="5"/>
      <c r="Z25" s="8" t="s">
        <v>20</v>
      </c>
      <c r="AA25" s="10"/>
    </row>
    <row r="28" spans="4:28" x14ac:dyDescent="0.25">
      <c r="F28" s="17" t="s">
        <v>54</v>
      </c>
      <c r="R28" t="str">
        <f>Info!$A$7</f>
        <v>Court 1</v>
      </c>
    </row>
    <row r="29" spans="4:28" x14ac:dyDescent="0.25">
      <c r="F29" s="17" t="s">
        <v>76</v>
      </c>
      <c r="S29" t="str">
        <f>Info!$A$7</f>
        <v>Court 1</v>
      </c>
    </row>
    <row r="30" spans="4:28" x14ac:dyDescent="0.25">
      <c r="F30" s="17" t="s">
        <v>78</v>
      </c>
      <c r="R30" t="str">
        <f>Info!$A$7</f>
        <v>Court 1</v>
      </c>
    </row>
    <row r="31" spans="4:28" x14ac:dyDescent="0.25">
      <c r="F31" s="17" t="s">
        <v>77</v>
      </c>
      <c r="R31" t="str">
        <f>Info!$A$7</f>
        <v>Court 1</v>
      </c>
    </row>
  </sheetData>
  <mergeCells count="6">
    <mergeCell ref="B10:D10"/>
    <mergeCell ref="B11:D11"/>
    <mergeCell ref="B12:D12"/>
    <mergeCell ref="K2:L2"/>
    <mergeCell ref="B9:D9"/>
    <mergeCell ref="J7:K7"/>
  </mergeCells>
  <phoneticPr fontId="0" type="noConversion"/>
  <pageMargins left="0" right="0" top="0.5" bottom="0.5" header="0.5" footer="0.5"/>
  <pageSetup orientation="landscape" horizontalDpi="3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B4:C11"/>
  <sheetViews>
    <sheetView showZeros="0" zoomScale="125" workbookViewId="0">
      <selection activeCell="E7" sqref="E7"/>
    </sheetView>
  </sheetViews>
  <sheetFormatPr defaultRowHeight="12.5" x14ac:dyDescent="0.25"/>
  <cols>
    <col min="2" max="2" width="10.453125" customWidth="1"/>
  </cols>
  <sheetData>
    <row r="4" spans="2:3" x14ac:dyDescent="0.25">
      <c r="B4" t="s">
        <v>21</v>
      </c>
    </row>
    <row r="5" spans="2:3" x14ac:dyDescent="0.25">
      <c r="B5" s="17" t="s">
        <v>36</v>
      </c>
      <c r="C5" t="str">
        <f>IF(A!$R$9=1,A!$B$9,IF(A!$R$10=1,A!$B$10,IF(A!$R$11=1,A!$B$11,IF(A!$R$12=1,A!$B$12," "))))</f>
        <v xml:space="preserve"> </v>
      </c>
    </row>
    <row r="7" spans="2:3" x14ac:dyDescent="0.25">
      <c r="B7" s="17" t="s">
        <v>37</v>
      </c>
      <c r="C7" t="str">
        <f>IF(A!$R$9=2,A!$B$9,IF(A!$R$10=2,A!$B$10,IF(A!$R$11=2,A!$B$11,IF(A!$R$12=2,A!$B$12," "))))</f>
        <v xml:space="preserve"> </v>
      </c>
    </row>
    <row r="9" spans="2:3" x14ac:dyDescent="0.25">
      <c r="B9" s="17" t="s">
        <v>32</v>
      </c>
      <c r="C9" t="str">
        <f>IF(A!$R$9=3,A!$B$9,IF(A!$R$10=3,A!$B$10,IF(A!$R$11=3,A!$B$11,IF(A!$R$12=3,A!$B$12," "))))</f>
        <v xml:space="preserve"> </v>
      </c>
    </row>
    <row r="11" spans="2:3" x14ac:dyDescent="0.25">
      <c r="B11" s="17" t="s">
        <v>33</v>
      </c>
      <c r="C11" t="str">
        <f>IF(A!$R$9=4,A!$B$9,IF(A!$R$10=4,A!$B$10,IF(A!$R$11=4,A!$B$11,IF(A!$R$12=4,A!$B$12," "))))</f>
        <v xml:space="preserve"> 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B1:J34"/>
  <sheetViews>
    <sheetView showZeros="0" workbookViewId="0">
      <selection activeCell="K13" sqref="K13"/>
    </sheetView>
  </sheetViews>
  <sheetFormatPr defaultRowHeight="12.5" x14ac:dyDescent="0.25"/>
  <cols>
    <col min="7" max="7" width="12.26953125" customWidth="1"/>
  </cols>
  <sheetData>
    <row r="1" spans="2:7" ht="22.5" x14ac:dyDescent="0.45">
      <c r="B1" s="18" t="str">
        <f>Info!$A$1</f>
        <v>Tournament Name Goes Here</v>
      </c>
      <c r="C1" s="18"/>
    </row>
    <row r="3" spans="2:7" ht="15.5" x14ac:dyDescent="0.35">
      <c r="B3" s="32" t="s">
        <v>0</v>
      </c>
      <c r="C3" s="33" t="str">
        <f>Info!$A$2</f>
        <v>Date</v>
      </c>
      <c r="D3" s="32"/>
      <c r="E3" s="32" t="s">
        <v>23</v>
      </c>
      <c r="F3" s="32" t="s">
        <v>21</v>
      </c>
    </row>
    <row r="4" spans="2:7" ht="15.5" x14ac:dyDescent="0.35">
      <c r="B4" s="32" t="s">
        <v>22</v>
      </c>
      <c r="C4" s="33" t="str">
        <f>Info!$C$5</f>
        <v>Age/Dvision</v>
      </c>
      <c r="D4" s="32"/>
      <c r="E4" s="32" t="s">
        <v>24</v>
      </c>
      <c r="F4" s="32">
        <f>Info!$A$5</f>
        <v>1</v>
      </c>
    </row>
    <row r="8" spans="2:7" ht="13" thickBot="1" x14ac:dyDescent="0.3">
      <c r="B8" s="15" t="str">
        <f>Info1!$C$5</f>
        <v xml:space="preserve"> </v>
      </c>
      <c r="C8" s="15"/>
      <c r="D8" s="15"/>
    </row>
    <row r="9" spans="2:7" ht="13" thickTop="1" x14ac:dyDescent="0.25">
      <c r="B9" t="s">
        <v>36</v>
      </c>
      <c r="C9" s="24"/>
      <c r="D9" s="25"/>
    </row>
    <row r="10" spans="2:7" x14ac:dyDescent="0.25">
      <c r="D10" s="16"/>
    </row>
    <row r="11" spans="2:7" ht="13" thickBot="1" x14ac:dyDescent="0.3">
      <c r="B11" t="s">
        <v>74</v>
      </c>
      <c r="D11" s="16"/>
      <c r="E11" s="26"/>
      <c r="F11" s="15"/>
      <c r="G11" s="15"/>
    </row>
    <row r="12" spans="2:7" ht="13" thickTop="1" x14ac:dyDescent="0.25">
      <c r="B12" t="s">
        <v>40</v>
      </c>
      <c r="C12" t="str">
        <f>Info!$A$7</f>
        <v>Court 1</v>
      </c>
      <c r="D12" s="16"/>
      <c r="E12" s="28"/>
      <c r="F12" s="29"/>
      <c r="G12" s="30"/>
    </row>
    <row r="13" spans="2:7" x14ac:dyDescent="0.25">
      <c r="D13" s="16"/>
      <c r="G13" s="16"/>
    </row>
    <row r="14" spans="2:7" ht="13" thickBot="1" x14ac:dyDescent="0.3">
      <c r="B14" s="15" t="str">
        <f>Info1!$C$11</f>
        <v xml:space="preserve"> </v>
      </c>
      <c r="C14" s="15"/>
      <c r="D14" s="27"/>
      <c r="G14" s="16"/>
    </row>
    <row r="15" spans="2:7" ht="13" thickTop="1" x14ac:dyDescent="0.25">
      <c r="B15" t="s">
        <v>33</v>
      </c>
      <c r="C15" s="29"/>
      <c r="D15" s="29"/>
      <c r="G15" s="16"/>
    </row>
    <row r="16" spans="2:7" x14ac:dyDescent="0.25">
      <c r="G16" s="16"/>
    </row>
    <row r="17" spans="2:10" x14ac:dyDescent="0.25">
      <c r="G17" s="16"/>
    </row>
    <row r="18" spans="2:10" ht="13" thickBot="1" x14ac:dyDescent="0.3">
      <c r="F18" t="s">
        <v>25</v>
      </c>
      <c r="G18" s="16"/>
      <c r="H18" s="15"/>
      <c r="I18" s="15"/>
      <c r="J18" s="15"/>
    </row>
    <row r="19" spans="2:10" ht="13" thickTop="1" x14ac:dyDescent="0.25">
      <c r="F19" t="s">
        <v>42</v>
      </c>
      <c r="G19" t="str">
        <f>Info!$A$7</f>
        <v>Court 1</v>
      </c>
      <c r="H19" s="28" t="s">
        <v>38</v>
      </c>
      <c r="I19" s="29"/>
      <c r="J19" s="29"/>
    </row>
    <row r="20" spans="2:10" x14ac:dyDescent="0.25">
      <c r="G20" s="16"/>
    </row>
    <row r="21" spans="2:10" ht="13" thickBot="1" x14ac:dyDescent="0.3">
      <c r="B21" s="15" t="str">
        <f>Info1!$C$7</f>
        <v xml:space="preserve"> </v>
      </c>
      <c r="C21" s="15"/>
      <c r="D21" s="15"/>
      <c r="G21" s="16"/>
    </row>
    <row r="22" spans="2:10" ht="13" thickTop="1" x14ac:dyDescent="0.25">
      <c r="B22" t="s">
        <v>37</v>
      </c>
      <c r="C22" s="29"/>
      <c r="D22" s="30"/>
      <c r="G22" s="16"/>
    </row>
    <row r="23" spans="2:10" x14ac:dyDescent="0.25">
      <c r="D23" s="16"/>
      <c r="G23" s="16"/>
    </row>
    <row r="24" spans="2:10" ht="13" thickBot="1" x14ac:dyDescent="0.3">
      <c r="B24" t="s">
        <v>25</v>
      </c>
      <c r="D24" s="16"/>
      <c r="E24" s="26"/>
      <c r="F24" s="15"/>
      <c r="G24" s="27"/>
    </row>
    <row r="25" spans="2:10" ht="13" thickTop="1" x14ac:dyDescent="0.25">
      <c r="B25" t="s">
        <v>41</v>
      </c>
      <c r="C25" t="str">
        <f>Info!$A$7</f>
        <v>Court 1</v>
      </c>
      <c r="D25" s="16"/>
      <c r="E25" s="28"/>
      <c r="F25" s="29"/>
      <c r="G25" s="29"/>
    </row>
    <row r="26" spans="2:10" x14ac:dyDescent="0.25">
      <c r="D26" s="16"/>
    </row>
    <row r="27" spans="2:10" ht="13" thickBot="1" x14ac:dyDescent="0.3">
      <c r="B27" s="15" t="str">
        <f>Info1!$C$9</f>
        <v xml:space="preserve"> </v>
      </c>
      <c r="C27" s="15"/>
      <c r="D27" s="27"/>
    </row>
    <row r="28" spans="2:10" ht="13" thickTop="1" x14ac:dyDescent="0.25">
      <c r="B28" t="s">
        <v>32</v>
      </c>
      <c r="C28" s="23"/>
      <c r="D28" s="23"/>
    </row>
    <row r="31" spans="2:10" ht="13" x14ac:dyDescent="0.3">
      <c r="B31" s="39"/>
    </row>
    <row r="32" spans="2:10" ht="13" x14ac:dyDescent="0.3">
      <c r="B32" s="39"/>
    </row>
    <row r="33" spans="2:2" ht="13" x14ac:dyDescent="0.3">
      <c r="B33" s="39"/>
    </row>
    <row r="34" spans="2:2" ht="13" x14ac:dyDescent="0.3">
      <c r="B34" s="39"/>
    </row>
  </sheetData>
  <phoneticPr fontId="0" type="noConversion"/>
  <pageMargins left="0.75" right="0.75" top="1" bottom="1" header="0.5" footer="0.5"/>
  <pageSetup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</vt:lpstr>
      <vt:lpstr>A</vt:lpstr>
      <vt:lpstr>Info1</vt:lpstr>
      <vt:lpstr>Gold</vt:lpstr>
      <vt:lpstr>Info</vt:lpstr>
    </vt:vector>
  </TitlesOfParts>
  <Company>Miami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Zehler</dc:creator>
  <cp:lastModifiedBy>Chris Bielby</cp:lastModifiedBy>
  <cp:lastPrinted>2010-04-06T13:14:19Z</cp:lastPrinted>
  <dcterms:created xsi:type="dcterms:W3CDTF">2004-04-30T01:29:35Z</dcterms:created>
  <dcterms:modified xsi:type="dcterms:W3CDTF">2024-08-30T11:33:40Z</dcterms:modified>
</cp:coreProperties>
</file>