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fb3d35dbe7db49/Documents/OVR/"/>
    </mc:Choice>
  </mc:AlternateContent>
  <xr:revisionPtr revIDLastSave="58" documentId="8_{1B868EFD-85AE-422B-A187-DD1D967C6AE5}" xr6:coauthVersionLast="47" xr6:coauthVersionMax="47" xr10:uidLastSave="{AFACAA2F-1309-4D93-B76F-DDA7B1609162}"/>
  <bookViews>
    <workbookView xWindow="4890" yWindow="2715" windowWidth="20160" windowHeight="11820" tabRatio="860" firstSheet="1" activeTab="1" xr2:uid="{00000000-000D-0000-FFFF-FFFF00000000}"/>
  </bookViews>
  <sheets>
    <sheet name="Ct1" sheetId="92" state="hidden" r:id="rId1"/>
    <sheet name="Info" sheetId="1" r:id="rId2"/>
    <sheet name="A" sheetId="2" r:id="rId3"/>
    <sheet name="B" sheetId="3" r:id="rId4"/>
    <sheet name="C" sheetId="4" r:id="rId5"/>
    <sheet name="D" sheetId="103" r:id="rId6"/>
    <sheet name="Info2" sheetId="81" r:id="rId7"/>
    <sheet name="Ct2" sheetId="93" state="hidden" r:id="rId8"/>
    <sheet name="AA" sheetId="8" r:id="rId9"/>
    <sheet name="BB" sheetId="9" r:id="rId10"/>
    <sheet name="CC" sheetId="17" r:id="rId11"/>
    <sheet name="DD" sheetId="104" r:id="rId12"/>
    <sheet name="Info3" sheetId="82" r:id="rId13"/>
    <sheet name="Ct3" sheetId="94" state="hidden" r:id="rId14"/>
    <sheet name="Gold-Silver" sheetId="91" r:id="rId15"/>
    <sheet name="Bronze-Copper" sheetId="105" r:id="rId16"/>
    <sheet name="Ties" sheetId="96" r:id="rId17"/>
    <sheet name="Sheet11" sheetId="47" state="hidden" r:id="rId18"/>
    <sheet name="Sheet2" sheetId="48" state="hidden" r:id="rId19"/>
  </sheets>
  <definedNames>
    <definedName name="Info" localSheetId="0">'Ct1'!$A$1:$L$29</definedName>
    <definedName name="Info" localSheetId="7">'Ct2'!$A$1:$L$29</definedName>
    <definedName name="Info" localSheetId="13">'Ct3'!$A$1:$L$29</definedName>
    <definedName name="Info">Info!$A$5:$H$35</definedName>
    <definedName name="Info2" localSheetId="0">'Ct1'!$A$1:$L$29</definedName>
    <definedName name="Info2" localSheetId="7">'Ct2'!$A$1:$L$29</definedName>
    <definedName name="Info2" localSheetId="13">'Ct3'!$A$1:$L$29</definedName>
    <definedName name="Info2">Info!$A$13:$H$35</definedName>
    <definedName name="Info3">Info!$A$5:$H$35</definedName>
    <definedName name="Info4">Info!$A$5:$H$35</definedName>
    <definedName name="Info5">Info!$A$5:$H$35</definedName>
    <definedName name="_xlnm.Print_Area" localSheetId="0">'Ct1'!$A$1:$L$204</definedName>
    <definedName name="_xlnm.Print_Area" localSheetId="12">Info3!$A$1:$I$24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04" l="1"/>
  <c r="N11" i="104"/>
  <c r="N12" i="104"/>
  <c r="N9" i="104"/>
  <c r="N10" i="17"/>
  <c r="N11" i="17"/>
  <c r="N12" i="17"/>
  <c r="N9" i="17"/>
  <c r="N10" i="9"/>
  <c r="N11" i="9"/>
  <c r="N12" i="9"/>
  <c r="N9" i="9"/>
  <c r="N10" i="103"/>
  <c r="N11" i="103"/>
  <c r="N12" i="103"/>
  <c r="N9" i="103"/>
  <c r="N10" i="4"/>
  <c r="N11" i="4"/>
  <c r="N12" i="4"/>
  <c r="N9" i="4"/>
  <c r="N10" i="3"/>
  <c r="N11" i="3"/>
  <c r="N12" i="3"/>
  <c r="N9" i="3"/>
  <c r="K14" i="9"/>
  <c r="K14" i="17"/>
  <c r="K14" i="104"/>
  <c r="K14" i="8"/>
  <c r="F14" i="81"/>
  <c r="E14" i="81"/>
  <c r="D14" i="81"/>
  <c r="C14" i="81"/>
  <c r="B14" i="81"/>
  <c r="C26" i="91"/>
  <c r="C26" i="105"/>
  <c r="E38" i="91"/>
  <c r="B44" i="91"/>
  <c r="B21" i="91"/>
  <c r="B32" i="91"/>
  <c r="E15" i="91"/>
  <c r="B9" i="91"/>
  <c r="B32" i="105"/>
  <c r="B44" i="105"/>
  <c r="B21" i="105"/>
  <c r="C3" i="105"/>
  <c r="C3" i="91"/>
  <c r="C2" i="104"/>
  <c r="C2" i="17"/>
  <c r="C2" i="9"/>
  <c r="C2" i="8"/>
  <c r="C2" i="103"/>
  <c r="C2" i="4"/>
  <c r="C2" i="3"/>
  <c r="B1" i="105"/>
  <c r="B1" i="91"/>
  <c r="B1" i="104"/>
  <c r="B1" i="17"/>
  <c r="B1" i="9"/>
  <c r="B1" i="8"/>
  <c r="B1" i="103"/>
  <c r="B1" i="4"/>
  <c r="B1" i="3"/>
  <c r="C2" i="2"/>
  <c r="B1" i="2"/>
  <c r="B12" i="2"/>
  <c r="E5" i="81"/>
  <c r="I127" i="93" s="1"/>
  <c r="D24" i="82"/>
  <c r="I9" i="94" s="1"/>
  <c r="B12" i="3"/>
  <c r="B12" i="103"/>
  <c r="B12" i="4"/>
  <c r="B11" i="4"/>
  <c r="E7" i="81"/>
  <c r="I165" i="93" s="1"/>
  <c r="B11" i="103"/>
  <c r="E8" i="81"/>
  <c r="I131" i="93" s="1"/>
  <c r="B11" i="3"/>
  <c r="E6" i="81"/>
  <c r="I110" i="93" s="1"/>
  <c r="B11" i="2"/>
  <c r="D5" i="81"/>
  <c r="E106" i="93" s="1"/>
  <c r="D13" i="82"/>
  <c r="I5" i="94" s="1"/>
  <c r="E38" i="105"/>
  <c r="E15" i="105"/>
  <c r="B9" i="105"/>
  <c r="C4" i="105"/>
  <c r="B9" i="2"/>
  <c r="B5" i="81"/>
  <c r="B9" i="8" s="1"/>
  <c r="D6" i="82"/>
  <c r="B6" i="91" s="1"/>
  <c r="B9" i="4"/>
  <c r="B7" i="81"/>
  <c r="L46" i="93" s="1"/>
  <c r="D12" i="82"/>
  <c r="B11" i="91" s="1"/>
  <c r="B9" i="3"/>
  <c r="B6" i="81"/>
  <c r="L42" i="93" s="1"/>
  <c r="D7" i="82"/>
  <c r="B18" i="91" s="1"/>
  <c r="B9" i="103"/>
  <c r="B8" i="81"/>
  <c r="L80" i="93" s="1"/>
  <c r="C27" i="105"/>
  <c r="B10" i="4"/>
  <c r="D7" i="81"/>
  <c r="E174" i="93" s="1"/>
  <c r="C7" i="81"/>
  <c r="C12" i="17" s="1"/>
  <c r="C11" i="17"/>
  <c r="D11" i="82"/>
  <c r="I73" i="94" s="1"/>
  <c r="D16" i="82"/>
  <c r="B29" i="91" s="1"/>
  <c r="B10" i="2"/>
  <c r="C5" i="81"/>
  <c r="B12" i="9" s="1"/>
  <c r="D22" i="82"/>
  <c r="E43" i="94" s="1"/>
  <c r="B10" i="103"/>
  <c r="D8" i="81"/>
  <c r="L182" i="93" s="1"/>
  <c r="C8" i="81"/>
  <c r="I50" i="93" s="1"/>
  <c r="D17" i="82"/>
  <c r="B41" i="91" s="1"/>
  <c r="B10" i="3"/>
  <c r="D6" i="81"/>
  <c r="G140" i="93" s="1"/>
  <c r="C6" i="81"/>
  <c r="I93" i="93" s="1"/>
  <c r="D21" i="82"/>
  <c r="L5" i="94" s="1"/>
  <c r="C27" i="91"/>
  <c r="J2" i="104"/>
  <c r="C3" i="104"/>
  <c r="E18" i="104"/>
  <c r="E19" i="104"/>
  <c r="H18" i="104"/>
  <c r="H19" i="104"/>
  <c r="M18" i="104"/>
  <c r="M19" i="104"/>
  <c r="P18" i="104"/>
  <c r="P19" i="104"/>
  <c r="Y18" i="104"/>
  <c r="Y19" i="104"/>
  <c r="AB18" i="104"/>
  <c r="AB19" i="104"/>
  <c r="F24" i="104"/>
  <c r="N24" i="104"/>
  <c r="Z24" i="104"/>
  <c r="O9" i="104" s="1"/>
  <c r="I18" i="104"/>
  <c r="I19" i="104"/>
  <c r="I20" i="104"/>
  <c r="J23" i="104" s="1"/>
  <c r="L18" i="104"/>
  <c r="L19" i="104"/>
  <c r="L20" i="104"/>
  <c r="Q18" i="104"/>
  <c r="Q19" i="104"/>
  <c r="T18" i="104"/>
  <c r="T19" i="104"/>
  <c r="J24" i="104"/>
  <c r="R24" i="104"/>
  <c r="AA24" i="104"/>
  <c r="U18" i="104"/>
  <c r="U19" i="104"/>
  <c r="X18" i="104"/>
  <c r="X19" i="104"/>
  <c r="G24" i="104"/>
  <c r="S24" i="104"/>
  <c r="V24" i="104"/>
  <c r="K24" i="104"/>
  <c r="O24" i="104"/>
  <c r="W24" i="104"/>
  <c r="E20" i="104"/>
  <c r="H20" i="104"/>
  <c r="M20" i="104"/>
  <c r="P20" i="104"/>
  <c r="Q20" i="104"/>
  <c r="R23" i="104" s="1"/>
  <c r="T20" i="104"/>
  <c r="U20" i="104"/>
  <c r="X20" i="104"/>
  <c r="Y20" i="104"/>
  <c r="AB20" i="104"/>
  <c r="E21" i="104"/>
  <c r="H21" i="104"/>
  <c r="I21" i="104"/>
  <c r="L21" i="104"/>
  <c r="M21" i="104"/>
  <c r="P21" i="104"/>
  <c r="Q21" i="104"/>
  <c r="T21" i="104"/>
  <c r="U21" i="104"/>
  <c r="X21" i="104"/>
  <c r="Y21" i="104"/>
  <c r="AB21" i="104"/>
  <c r="E22" i="104"/>
  <c r="H22" i="104"/>
  <c r="I22" i="104"/>
  <c r="L22" i="104"/>
  <c r="M22" i="104"/>
  <c r="P22" i="104"/>
  <c r="Q22" i="104"/>
  <c r="T22" i="104"/>
  <c r="U22" i="104"/>
  <c r="X22" i="104"/>
  <c r="Y22" i="104"/>
  <c r="AB22" i="104"/>
  <c r="J2" i="103"/>
  <c r="C3" i="103"/>
  <c r="E18" i="103"/>
  <c r="H18" i="103"/>
  <c r="G23" i="103" s="1"/>
  <c r="I18" i="103"/>
  <c r="L18" i="103"/>
  <c r="M18" i="103"/>
  <c r="P18" i="103"/>
  <c r="Q18" i="103"/>
  <c r="T18" i="103"/>
  <c r="S23" i="103" s="1"/>
  <c r="U18" i="103"/>
  <c r="X18" i="103"/>
  <c r="W23" i="103" s="1"/>
  <c r="X24" i="103" s="1"/>
  <c r="Y18" i="103"/>
  <c r="AB18" i="103"/>
  <c r="E19" i="103"/>
  <c r="H19" i="103"/>
  <c r="I19" i="103"/>
  <c r="L19" i="103"/>
  <c r="M19" i="103"/>
  <c r="P19" i="103"/>
  <c r="Q19" i="103"/>
  <c r="T19" i="103"/>
  <c r="U19" i="103"/>
  <c r="X19" i="103"/>
  <c r="Y19" i="103"/>
  <c r="AB19" i="103"/>
  <c r="E20" i="103"/>
  <c r="H20" i="103"/>
  <c r="I20" i="103"/>
  <c r="L20" i="103"/>
  <c r="M20" i="103"/>
  <c r="P20" i="103"/>
  <c r="Q20" i="103"/>
  <c r="T20" i="103"/>
  <c r="U20" i="103"/>
  <c r="X20" i="103"/>
  <c r="Y20" i="103"/>
  <c r="AB20" i="103"/>
  <c r="E21" i="103"/>
  <c r="H21" i="103"/>
  <c r="I21" i="103"/>
  <c r="J23" i="103" s="1"/>
  <c r="L21" i="103"/>
  <c r="K23" i="103" s="1"/>
  <c r="M21" i="103"/>
  <c r="P21" i="103"/>
  <c r="Q21" i="103"/>
  <c r="T21" i="103"/>
  <c r="U21" i="103"/>
  <c r="X21" i="103"/>
  <c r="Y21" i="103"/>
  <c r="Z23" i="103" s="1"/>
  <c r="AB21" i="103"/>
  <c r="AA23" i="103" s="1"/>
  <c r="E22" i="103"/>
  <c r="F23" i="103" s="1"/>
  <c r="E24" i="103" s="1"/>
  <c r="H22" i="103"/>
  <c r="I22" i="103"/>
  <c r="L22" i="103"/>
  <c r="M22" i="103"/>
  <c r="P22" i="103"/>
  <c r="Q22" i="103"/>
  <c r="T22" i="103"/>
  <c r="U22" i="103"/>
  <c r="X22" i="103"/>
  <c r="Y22" i="103"/>
  <c r="AB22" i="103"/>
  <c r="O23" i="103"/>
  <c r="P24" i="103" s="1"/>
  <c r="V23" i="103"/>
  <c r="F24" i="103"/>
  <c r="N24" i="103"/>
  <c r="Z24" i="103"/>
  <c r="G24" i="103"/>
  <c r="S24" i="103"/>
  <c r="V24" i="103"/>
  <c r="J24" i="103"/>
  <c r="R24" i="103"/>
  <c r="AA24" i="103"/>
  <c r="K24" i="103"/>
  <c r="O24" i="103"/>
  <c r="O12" i="103" s="1"/>
  <c r="W24" i="103"/>
  <c r="B1" i="96"/>
  <c r="B13" i="81"/>
  <c r="B11" i="81"/>
  <c r="B12" i="81"/>
  <c r="K24" i="17"/>
  <c r="O24" i="17"/>
  <c r="W24" i="17"/>
  <c r="G24" i="17"/>
  <c r="S24" i="17"/>
  <c r="V24" i="17"/>
  <c r="H23" i="82"/>
  <c r="L18" i="17"/>
  <c r="L19" i="17"/>
  <c r="L20" i="17"/>
  <c r="P18" i="17"/>
  <c r="O23" i="17" s="1"/>
  <c r="P19" i="17"/>
  <c r="X18" i="17"/>
  <c r="X19" i="17"/>
  <c r="X20" i="17"/>
  <c r="I18" i="17"/>
  <c r="I19" i="17"/>
  <c r="I20" i="17"/>
  <c r="M18" i="17"/>
  <c r="M19" i="17"/>
  <c r="U18" i="17"/>
  <c r="U19" i="17"/>
  <c r="U20" i="17"/>
  <c r="H18" i="17"/>
  <c r="H19" i="17"/>
  <c r="T18" i="17"/>
  <c r="T19" i="17"/>
  <c r="E18" i="17"/>
  <c r="E19" i="17"/>
  <c r="Q18" i="17"/>
  <c r="Q19" i="17"/>
  <c r="K24" i="9"/>
  <c r="O12" i="9" s="1"/>
  <c r="O24" i="9"/>
  <c r="W24" i="9"/>
  <c r="H22" i="82"/>
  <c r="L18" i="9"/>
  <c r="L19" i="9"/>
  <c r="P18" i="9"/>
  <c r="O23" i="9" s="1"/>
  <c r="P24" i="9" s="1"/>
  <c r="P19" i="9"/>
  <c r="X18" i="9"/>
  <c r="X19" i="9"/>
  <c r="X20" i="9"/>
  <c r="W23" i="9" s="1"/>
  <c r="I18" i="9"/>
  <c r="I19" i="9"/>
  <c r="M18" i="9"/>
  <c r="M19" i="9"/>
  <c r="U18" i="9"/>
  <c r="U19" i="9"/>
  <c r="U20" i="9"/>
  <c r="G24" i="8"/>
  <c r="S24" i="8"/>
  <c r="V24" i="8"/>
  <c r="U20" i="8"/>
  <c r="E18" i="8"/>
  <c r="E19" i="8"/>
  <c r="X20" i="8"/>
  <c r="F24" i="17"/>
  <c r="N24" i="17"/>
  <c r="Z24" i="17"/>
  <c r="O9" i="17" s="1"/>
  <c r="H18" i="82"/>
  <c r="Y18" i="17"/>
  <c r="Y19" i="17"/>
  <c r="Y20" i="17"/>
  <c r="AB18" i="17"/>
  <c r="AB19" i="17"/>
  <c r="AB20" i="17"/>
  <c r="AA23" i="17" s="1"/>
  <c r="G24" i="9"/>
  <c r="S24" i="9"/>
  <c r="V24" i="9"/>
  <c r="H17" i="82"/>
  <c r="H18" i="9"/>
  <c r="H19" i="9"/>
  <c r="H20" i="9"/>
  <c r="T18" i="9"/>
  <c r="S23" i="9" s="1"/>
  <c r="T19" i="9"/>
  <c r="T20" i="9"/>
  <c r="E18" i="9"/>
  <c r="E19" i="9"/>
  <c r="E20" i="9"/>
  <c r="Q18" i="9"/>
  <c r="Q19" i="9"/>
  <c r="Q20" i="9"/>
  <c r="R23" i="9" s="1"/>
  <c r="Q24" i="9" s="1"/>
  <c r="J24" i="8"/>
  <c r="R24" i="8"/>
  <c r="AA24" i="8"/>
  <c r="H16" i="82"/>
  <c r="I20" i="8"/>
  <c r="AB18" i="8"/>
  <c r="AB19" i="8"/>
  <c r="AB20" i="8"/>
  <c r="K23" i="8"/>
  <c r="L20" i="8"/>
  <c r="Y20" i="8"/>
  <c r="F24" i="9"/>
  <c r="N24" i="9"/>
  <c r="Z24" i="9"/>
  <c r="Y18" i="9"/>
  <c r="Y19" i="9"/>
  <c r="Y20" i="9"/>
  <c r="Z23" i="9" s="1"/>
  <c r="AB18" i="9"/>
  <c r="AB19" i="9"/>
  <c r="AB20" i="9"/>
  <c r="J24" i="17"/>
  <c r="R24" i="17"/>
  <c r="O10" i="17" s="1"/>
  <c r="AA24" i="17"/>
  <c r="H13" i="82"/>
  <c r="T20" i="17"/>
  <c r="Q20" i="17"/>
  <c r="H8" i="82"/>
  <c r="J24" i="9"/>
  <c r="R24" i="9"/>
  <c r="AA24" i="9"/>
  <c r="H12" i="82"/>
  <c r="H7" i="82"/>
  <c r="K24" i="8"/>
  <c r="O24" i="8"/>
  <c r="W24" i="8"/>
  <c r="H21" i="82"/>
  <c r="H11" i="82"/>
  <c r="F24" i="8"/>
  <c r="N24" i="8"/>
  <c r="Z24" i="8"/>
  <c r="H6" i="82"/>
  <c r="G24" i="4"/>
  <c r="S24" i="4"/>
  <c r="V24" i="4"/>
  <c r="K24" i="4"/>
  <c r="O12" i="4" s="1"/>
  <c r="O24" i="4"/>
  <c r="W24" i="4"/>
  <c r="K24" i="3"/>
  <c r="O24" i="3"/>
  <c r="W24" i="3"/>
  <c r="J24" i="3"/>
  <c r="R24" i="3"/>
  <c r="AA24" i="3"/>
  <c r="J24" i="2"/>
  <c r="R24" i="2"/>
  <c r="AA24" i="2"/>
  <c r="K24" i="2"/>
  <c r="O24" i="2"/>
  <c r="W24" i="2"/>
  <c r="H18" i="4"/>
  <c r="G23" i="4" s="1"/>
  <c r="H19" i="4"/>
  <c r="H20" i="4"/>
  <c r="T18" i="4"/>
  <c r="T19" i="4"/>
  <c r="S23" i="4" s="1"/>
  <c r="T20" i="4"/>
  <c r="U18" i="4"/>
  <c r="U19" i="4"/>
  <c r="U20" i="4"/>
  <c r="E18" i="4"/>
  <c r="E19" i="4"/>
  <c r="E20" i="4"/>
  <c r="Q18" i="4"/>
  <c r="R23" i="4" s="1"/>
  <c r="Q19" i="4"/>
  <c r="Q20" i="4"/>
  <c r="X18" i="4"/>
  <c r="W23" i="4" s="1"/>
  <c r="X19" i="4"/>
  <c r="X20" i="4"/>
  <c r="L18" i="4"/>
  <c r="L19" i="4"/>
  <c r="P18" i="4"/>
  <c r="P19" i="4"/>
  <c r="I18" i="4"/>
  <c r="I19" i="4"/>
  <c r="J23" i="4" s="1"/>
  <c r="M18" i="4"/>
  <c r="M19" i="4"/>
  <c r="L18" i="3"/>
  <c r="L19" i="3"/>
  <c r="L20" i="3"/>
  <c r="P18" i="3"/>
  <c r="P19" i="3"/>
  <c r="X18" i="3"/>
  <c r="X19" i="3"/>
  <c r="I18" i="3"/>
  <c r="I19" i="3"/>
  <c r="I20" i="3"/>
  <c r="M18" i="3"/>
  <c r="M19" i="3"/>
  <c r="U18" i="3"/>
  <c r="U19" i="3"/>
  <c r="Q18" i="3"/>
  <c r="R23" i="3" s="1"/>
  <c r="Q19" i="3"/>
  <c r="AB18" i="3"/>
  <c r="AB19" i="3"/>
  <c r="T18" i="3"/>
  <c r="T19" i="3"/>
  <c r="Y18" i="3"/>
  <c r="Y19" i="3"/>
  <c r="Z23" i="3" s="1"/>
  <c r="Q20" i="2"/>
  <c r="AB18" i="2"/>
  <c r="AB19" i="2"/>
  <c r="T20" i="2"/>
  <c r="Z23" i="2"/>
  <c r="P20" i="2"/>
  <c r="X20" i="2"/>
  <c r="M20" i="2"/>
  <c r="U20" i="2"/>
  <c r="C4" i="96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81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L186" i="93"/>
  <c r="I178" i="93"/>
  <c r="E165" i="93"/>
  <c r="I161" i="93"/>
  <c r="E182" i="93"/>
  <c r="L178" i="93"/>
  <c r="I169" i="93"/>
  <c r="L165" i="93"/>
  <c r="E16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M15" i="9"/>
  <c r="M15" i="8"/>
  <c r="J2" i="17"/>
  <c r="J2" i="9"/>
  <c r="J2" i="8"/>
  <c r="C4" i="91"/>
  <c r="L21" i="3"/>
  <c r="L22" i="3"/>
  <c r="K23" i="3" s="1"/>
  <c r="I21" i="3"/>
  <c r="I22" i="3"/>
  <c r="P20" i="17"/>
  <c r="M20" i="17"/>
  <c r="H20" i="17"/>
  <c r="P20" i="9"/>
  <c r="M20" i="9"/>
  <c r="L20" i="9"/>
  <c r="I20" i="9"/>
  <c r="T20" i="8"/>
  <c r="Q20" i="8"/>
  <c r="P20" i="8"/>
  <c r="M20" i="8"/>
  <c r="H20" i="8"/>
  <c r="Y20" i="4"/>
  <c r="Y19" i="4"/>
  <c r="Z23" i="4" s="1"/>
  <c r="Y18" i="4"/>
  <c r="P20" i="4"/>
  <c r="M20" i="4"/>
  <c r="L20" i="4"/>
  <c r="I20" i="4"/>
  <c r="Y20" i="3"/>
  <c r="X20" i="3"/>
  <c r="U20" i="3"/>
  <c r="T20" i="3"/>
  <c r="Q20" i="3"/>
  <c r="P20" i="3"/>
  <c r="P21" i="3"/>
  <c r="O23" i="3" s="1"/>
  <c r="M22" i="3"/>
  <c r="M21" i="3"/>
  <c r="M20" i="3"/>
  <c r="Y20" i="2"/>
  <c r="L20" i="2"/>
  <c r="L21" i="2"/>
  <c r="I20" i="2"/>
  <c r="H20" i="2"/>
  <c r="H22" i="3"/>
  <c r="H21" i="3"/>
  <c r="G23" i="3" s="1"/>
  <c r="H20" i="3"/>
  <c r="H19" i="3"/>
  <c r="H18" i="3"/>
  <c r="E18" i="3"/>
  <c r="E19" i="3"/>
  <c r="E20" i="3"/>
  <c r="E21" i="3"/>
  <c r="E22" i="3"/>
  <c r="J2" i="2"/>
  <c r="C3" i="2"/>
  <c r="E18" i="2"/>
  <c r="E19" i="2"/>
  <c r="E20" i="2"/>
  <c r="E21" i="2"/>
  <c r="E22" i="2"/>
  <c r="H21" i="2"/>
  <c r="H22" i="2"/>
  <c r="M21" i="2"/>
  <c r="M22" i="2"/>
  <c r="P21" i="2"/>
  <c r="P22" i="2"/>
  <c r="Y21" i="2"/>
  <c r="Y22" i="2"/>
  <c r="AB20" i="2"/>
  <c r="AB21" i="2"/>
  <c r="AB22" i="2"/>
  <c r="F24" i="2"/>
  <c r="N24" i="2"/>
  <c r="Z24" i="2"/>
  <c r="I21" i="2"/>
  <c r="I22" i="2"/>
  <c r="L22" i="2"/>
  <c r="Q21" i="2"/>
  <c r="Q22" i="2"/>
  <c r="T21" i="2"/>
  <c r="T22" i="2"/>
  <c r="U21" i="2"/>
  <c r="U22" i="2"/>
  <c r="X21" i="2"/>
  <c r="X22" i="2"/>
  <c r="G24" i="2"/>
  <c r="S24" i="2"/>
  <c r="V24" i="2"/>
  <c r="J2" i="3"/>
  <c r="C3" i="3"/>
  <c r="P22" i="3"/>
  <c r="Y21" i="3"/>
  <c r="Y22" i="3"/>
  <c r="AB20" i="3"/>
  <c r="AB21" i="3"/>
  <c r="AB22" i="3"/>
  <c r="F24" i="3"/>
  <c r="O9" i="3" s="1"/>
  <c r="N24" i="3"/>
  <c r="Z24" i="3"/>
  <c r="Q21" i="3"/>
  <c r="Q22" i="3"/>
  <c r="T21" i="3"/>
  <c r="T22" i="3"/>
  <c r="U21" i="3"/>
  <c r="U22" i="3"/>
  <c r="V23" i="3" s="1"/>
  <c r="X21" i="3"/>
  <c r="X22" i="3"/>
  <c r="G24" i="3"/>
  <c r="S24" i="3"/>
  <c r="O11" i="3" s="1"/>
  <c r="V24" i="3"/>
  <c r="F12" i="81"/>
  <c r="J2" i="4"/>
  <c r="C3" i="4"/>
  <c r="E21" i="4"/>
  <c r="E22" i="4"/>
  <c r="H21" i="4"/>
  <c r="H22" i="4"/>
  <c r="M21" i="4"/>
  <c r="M22" i="4"/>
  <c r="P21" i="4"/>
  <c r="P22" i="4"/>
  <c r="Y21" i="4"/>
  <c r="Y22" i="4"/>
  <c r="AB18" i="4"/>
  <c r="AB19" i="4"/>
  <c r="AB20" i="4"/>
  <c r="AB21" i="4"/>
  <c r="AB22" i="4"/>
  <c r="F24" i="4"/>
  <c r="N24" i="4"/>
  <c r="O9" i="4" s="1"/>
  <c r="Z24" i="4"/>
  <c r="I21" i="4"/>
  <c r="I22" i="4"/>
  <c r="L21" i="4"/>
  <c r="L22" i="4"/>
  <c r="Q21" i="4"/>
  <c r="Q22" i="4"/>
  <c r="T21" i="4"/>
  <c r="T22" i="4"/>
  <c r="J24" i="4"/>
  <c r="R24" i="4"/>
  <c r="O10" i="4" s="1"/>
  <c r="AA24" i="4"/>
  <c r="F13" i="81"/>
  <c r="U21" i="4"/>
  <c r="U22" i="4"/>
  <c r="X21" i="4"/>
  <c r="X22" i="4"/>
  <c r="C3" i="8"/>
  <c r="E20" i="8"/>
  <c r="E21" i="8"/>
  <c r="E22" i="8"/>
  <c r="H21" i="8"/>
  <c r="H22" i="8"/>
  <c r="M21" i="8"/>
  <c r="M22" i="8"/>
  <c r="P21" i="8"/>
  <c r="P22" i="8"/>
  <c r="O23" i="8" s="1"/>
  <c r="Y21" i="8"/>
  <c r="Y22" i="8"/>
  <c r="AB21" i="8"/>
  <c r="AB22" i="8"/>
  <c r="I21" i="8"/>
  <c r="I22" i="8"/>
  <c r="L21" i="8"/>
  <c r="L22" i="8"/>
  <c r="Q21" i="8"/>
  <c r="Q22" i="8"/>
  <c r="T21" i="8"/>
  <c r="T22" i="8"/>
  <c r="U21" i="8"/>
  <c r="U22" i="8"/>
  <c r="X21" i="8"/>
  <c r="X22" i="8"/>
  <c r="C3" i="9"/>
  <c r="E21" i="9"/>
  <c r="E22" i="9"/>
  <c r="H21" i="9"/>
  <c r="G23" i="9" s="1"/>
  <c r="H22" i="9"/>
  <c r="M21" i="9"/>
  <c r="M22" i="9"/>
  <c r="P21" i="9"/>
  <c r="P22" i="9"/>
  <c r="Y21" i="9"/>
  <c r="Y22" i="9"/>
  <c r="AB21" i="9"/>
  <c r="AB22" i="9"/>
  <c r="I21" i="9"/>
  <c r="I22" i="9"/>
  <c r="L21" i="9"/>
  <c r="L22" i="9"/>
  <c r="Q21" i="9"/>
  <c r="Q22" i="9"/>
  <c r="T21" i="9"/>
  <c r="T22" i="9"/>
  <c r="U21" i="9"/>
  <c r="V23" i="9" s="1"/>
  <c r="U22" i="9"/>
  <c r="X21" i="9"/>
  <c r="X22" i="9"/>
  <c r="C3" i="17"/>
  <c r="E20" i="17"/>
  <c r="E21" i="17"/>
  <c r="E22" i="17"/>
  <c r="F23" i="17" s="1"/>
  <c r="H21" i="17"/>
  <c r="G23" i="17" s="1"/>
  <c r="H22" i="17"/>
  <c r="M21" i="17"/>
  <c r="M22" i="17"/>
  <c r="P21" i="17"/>
  <c r="P22" i="17"/>
  <c r="Y21" i="17"/>
  <c r="Y22" i="17"/>
  <c r="AB21" i="17"/>
  <c r="AB22" i="17"/>
  <c r="I21" i="17"/>
  <c r="I22" i="17"/>
  <c r="L21" i="17"/>
  <c r="L22" i="17"/>
  <c r="Q21" i="17"/>
  <c r="Q22" i="17"/>
  <c r="T21" i="17"/>
  <c r="T22" i="17"/>
  <c r="U21" i="17"/>
  <c r="U22" i="17"/>
  <c r="X21" i="17"/>
  <c r="X22" i="17"/>
  <c r="B1" i="47"/>
  <c r="K1" i="47"/>
  <c r="R1" i="47"/>
  <c r="K3" i="47"/>
  <c r="B9" i="47"/>
  <c r="E17" i="47"/>
  <c r="F22" i="47" s="1"/>
  <c r="E18" i="47"/>
  <c r="E19" i="47"/>
  <c r="E20" i="47"/>
  <c r="E21" i="47"/>
  <c r="H17" i="47"/>
  <c r="G22" i="47" s="1"/>
  <c r="H18" i="47"/>
  <c r="H19" i="47"/>
  <c r="H20" i="47"/>
  <c r="H21" i="47"/>
  <c r="M17" i="47"/>
  <c r="N22" i="47" s="1"/>
  <c r="M22" i="47" s="1"/>
  <c r="M18" i="47"/>
  <c r="M19" i="47"/>
  <c r="M20" i="47"/>
  <c r="M21" i="47"/>
  <c r="P17" i="47"/>
  <c r="P18" i="47"/>
  <c r="P19" i="47"/>
  <c r="P20" i="47"/>
  <c r="P21" i="47"/>
  <c r="F23" i="47"/>
  <c r="O9" i="47"/>
  <c r="N23" i="47"/>
  <c r="B10" i="47"/>
  <c r="I17" i="47"/>
  <c r="I18" i="47"/>
  <c r="J22" i="47" s="1"/>
  <c r="I19" i="47"/>
  <c r="I20" i="47"/>
  <c r="I21" i="47"/>
  <c r="L17" i="47"/>
  <c r="K22" i="47" s="1"/>
  <c r="L18" i="47"/>
  <c r="L19" i="47"/>
  <c r="L20" i="47"/>
  <c r="L21" i="47"/>
  <c r="J23" i="47"/>
  <c r="O10" i="47" s="1"/>
  <c r="O23" i="47"/>
  <c r="B11" i="47"/>
  <c r="G23" i="47"/>
  <c r="K23" i="47"/>
  <c r="O11" i="47" s="1"/>
  <c r="E18" i="48"/>
  <c r="F23" i="48" s="1"/>
  <c r="E19" i="48"/>
  <c r="E20" i="48"/>
  <c r="E21" i="48"/>
  <c r="E22" i="48"/>
  <c r="H18" i="48"/>
  <c r="G23" i="48" s="1"/>
  <c r="H19" i="48"/>
  <c r="H20" i="48"/>
  <c r="H21" i="48"/>
  <c r="H22" i="48"/>
  <c r="M18" i="48"/>
  <c r="M19" i="48"/>
  <c r="M20" i="48"/>
  <c r="N23" i="48" s="1"/>
  <c r="M21" i="48"/>
  <c r="M22" i="48"/>
  <c r="P18" i="48"/>
  <c r="P19" i="48"/>
  <c r="P20" i="48"/>
  <c r="O23" i="48" s="1"/>
  <c r="P23" i="48" s="1"/>
  <c r="P21" i="48"/>
  <c r="P22" i="48"/>
  <c r="F24" i="48"/>
  <c r="N24" i="48"/>
  <c r="O10" i="48" s="1"/>
  <c r="I18" i="48"/>
  <c r="I19" i="48"/>
  <c r="I20" i="48"/>
  <c r="I21" i="48"/>
  <c r="I22" i="48"/>
  <c r="J23" i="48" s="1"/>
  <c r="L18" i="48"/>
  <c r="K23" i="48" s="1"/>
  <c r="L19" i="48"/>
  <c r="L20" i="48"/>
  <c r="L21" i="48"/>
  <c r="L22" i="48"/>
  <c r="J24" i="48"/>
  <c r="O11" i="48" s="1"/>
  <c r="O24" i="48"/>
  <c r="G24" i="48"/>
  <c r="O12" i="48" s="1"/>
  <c r="K24" i="48"/>
  <c r="G12" i="82"/>
  <c r="E13" i="81"/>
  <c r="G6" i="82"/>
  <c r="G21" i="82"/>
  <c r="G17" i="82"/>
  <c r="F23" i="82"/>
  <c r="F18" i="82"/>
  <c r="E13" i="82"/>
  <c r="E8" i="82"/>
  <c r="E17" i="82"/>
  <c r="F7" i="82"/>
  <c r="F17" i="82"/>
  <c r="E7" i="82"/>
  <c r="E21" i="82"/>
  <c r="F21" i="82"/>
  <c r="F11" i="82"/>
  <c r="F16" i="82"/>
  <c r="E6" i="82"/>
  <c r="C13" i="81"/>
  <c r="D13" i="81"/>
  <c r="E11" i="82"/>
  <c r="E16" i="82"/>
  <c r="F6" i="82"/>
  <c r="F22" i="82"/>
  <c r="E12" i="82"/>
  <c r="E22" i="82"/>
  <c r="F12" i="82"/>
  <c r="E23" i="82"/>
  <c r="E18" i="82"/>
  <c r="F13" i="82"/>
  <c r="F8" i="82"/>
  <c r="G8" i="82"/>
  <c r="G13" i="82"/>
  <c r="G7" i="82"/>
  <c r="G11" i="82"/>
  <c r="G16" i="82"/>
  <c r="G22" i="82"/>
  <c r="G23" i="82"/>
  <c r="G18" i="82"/>
  <c r="D14" i="82"/>
  <c r="B11" i="105" s="1"/>
  <c r="D8" i="82"/>
  <c r="B6" i="105" s="1"/>
  <c r="D9" i="82"/>
  <c r="E107" i="94" s="1"/>
  <c r="D18" i="82"/>
  <c r="L107" i="94" s="1"/>
  <c r="D19" i="82"/>
  <c r="I77" i="94" s="1"/>
  <c r="D23" i="82"/>
  <c r="I43" i="94" s="1"/>
  <c r="D12" i="81"/>
  <c r="C12" i="81"/>
  <c r="E12" i="81"/>
  <c r="F23" i="4"/>
  <c r="N23" i="3"/>
  <c r="O22" i="47"/>
  <c r="P22" i="47" s="1"/>
  <c r="N23" i="9"/>
  <c r="N23" i="103"/>
  <c r="K23" i="17"/>
  <c r="S23" i="104"/>
  <c r="F186" i="93"/>
  <c r="B11" i="8"/>
  <c r="D11" i="17"/>
  <c r="L33" i="93"/>
  <c r="L123" i="93"/>
  <c r="E178" i="93"/>
  <c r="L161" i="93"/>
  <c r="I182" i="93"/>
  <c r="G186" i="93"/>
  <c r="L55" i="93"/>
  <c r="D12" i="17"/>
  <c r="I84" i="93"/>
  <c r="L67" i="93"/>
  <c r="D11" i="104"/>
  <c r="I80" i="93"/>
  <c r="F72" i="93"/>
  <c r="I63" i="93"/>
  <c r="E50" i="93"/>
  <c r="L203" i="93"/>
  <c r="B12" i="104"/>
  <c r="E72" i="93"/>
  <c r="L135" i="93"/>
  <c r="L199" i="93"/>
  <c r="B11" i="104"/>
  <c r="E76" i="93"/>
  <c r="B12" i="17"/>
  <c r="G169" i="93"/>
  <c r="E135" i="93"/>
  <c r="I42" i="93" l="1"/>
  <c r="I25" i="93"/>
  <c r="E199" i="93"/>
  <c r="E114" i="93"/>
  <c r="C11" i="104"/>
  <c r="C12" i="104"/>
  <c r="D12" i="104"/>
  <c r="B11" i="9"/>
  <c r="E111" i="94"/>
  <c r="I107" i="94"/>
  <c r="S23" i="8"/>
  <c r="R23" i="8"/>
  <c r="AA23" i="8"/>
  <c r="W23" i="8"/>
  <c r="J12" i="8" s="1"/>
  <c r="O11" i="8"/>
  <c r="O10" i="8"/>
  <c r="B23" i="105"/>
  <c r="L97" i="93"/>
  <c r="I195" i="93"/>
  <c r="I8" i="93"/>
  <c r="I114" i="93"/>
  <c r="B46" i="91"/>
  <c r="B9" i="9"/>
  <c r="I111" i="94"/>
  <c r="E77" i="94"/>
  <c r="G199" i="93"/>
  <c r="B41" i="105"/>
  <c r="I118" i="93"/>
  <c r="L39" i="94"/>
  <c r="B34" i="91"/>
  <c r="I144" i="93"/>
  <c r="R23" i="2"/>
  <c r="N23" i="2"/>
  <c r="V23" i="2"/>
  <c r="W23" i="2"/>
  <c r="S23" i="2"/>
  <c r="O9" i="2"/>
  <c r="O10" i="2"/>
  <c r="G23" i="2"/>
  <c r="J9" i="47"/>
  <c r="E22" i="47"/>
  <c r="K11" i="47"/>
  <c r="T24" i="104"/>
  <c r="Q24" i="104"/>
  <c r="E23" i="48"/>
  <c r="J10" i="48"/>
  <c r="N10" i="48" s="1"/>
  <c r="K12" i="48"/>
  <c r="K10" i="47"/>
  <c r="L22" i="47"/>
  <c r="G10" i="47" s="1"/>
  <c r="J12" i="48"/>
  <c r="N12" i="48" s="1"/>
  <c r="H23" i="48"/>
  <c r="K10" i="48"/>
  <c r="J9" i="17"/>
  <c r="E24" i="17"/>
  <c r="J11" i="47"/>
  <c r="N11" i="47" s="1"/>
  <c r="K9" i="47"/>
  <c r="H22" i="47"/>
  <c r="K11" i="48"/>
  <c r="L23" i="48"/>
  <c r="G11" i="48" s="1"/>
  <c r="T24" i="4"/>
  <c r="Q24" i="4"/>
  <c r="K11" i="4"/>
  <c r="K9" i="17"/>
  <c r="M23" i="48"/>
  <c r="J11" i="48"/>
  <c r="N11" i="48" s="1"/>
  <c r="I23" i="48"/>
  <c r="F11" i="48" s="1"/>
  <c r="J10" i="47"/>
  <c r="N10" i="47" s="1"/>
  <c r="I22" i="47"/>
  <c r="F10" i="47" s="1"/>
  <c r="T24" i="9"/>
  <c r="H24" i="103"/>
  <c r="I39" i="94"/>
  <c r="E24" i="4"/>
  <c r="Z23" i="17"/>
  <c r="Y24" i="17" s="1"/>
  <c r="K23" i="4"/>
  <c r="F23" i="3"/>
  <c r="O10" i="3"/>
  <c r="W23" i="104"/>
  <c r="F178" i="93"/>
  <c r="B18" i="105"/>
  <c r="W23" i="17"/>
  <c r="J23" i="9"/>
  <c r="N23" i="4"/>
  <c r="AA23" i="3"/>
  <c r="AB24" i="3" s="1"/>
  <c r="J23" i="2"/>
  <c r="F23" i="2"/>
  <c r="O12" i="2"/>
  <c r="O12" i="3"/>
  <c r="K23" i="104"/>
  <c r="V23" i="104"/>
  <c r="F23" i="104"/>
  <c r="O11" i="104"/>
  <c r="U24" i="103"/>
  <c r="R23" i="17"/>
  <c r="AA23" i="4"/>
  <c r="K9" i="4" s="1"/>
  <c r="O23" i="4"/>
  <c r="G23" i="104"/>
  <c r="O10" i="104"/>
  <c r="B34" i="105"/>
  <c r="B23" i="91"/>
  <c r="B9" i="17"/>
  <c r="F199" i="93"/>
  <c r="F169" i="93"/>
  <c r="L89" i="93"/>
  <c r="L101" i="93"/>
  <c r="AA23" i="9"/>
  <c r="AB24" i="9" s="1"/>
  <c r="V23" i="8"/>
  <c r="J23" i="8"/>
  <c r="L24" i="8" s="1"/>
  <c r="N23" i="8"/>
  <c r="P24" i="8" s="1"/>
  <c r="S23" i="3"/>
  <c r="T24" i="3" s="1"/>
  <c r="O11" i="2"/>
  <c r="F11" i="81" s="1"/>
  <c r="O11" i="4"/>
  <c r="O11" i="17"/>
  <c r="O11" i="103"/>
  <c r="Z23" i="104"/>
  <c r="L73" i="94"/>
  <c r="M24" i="9"/>
  <c r="O23" i="2"/>
  <c r="B12" i="8"/>
  <c r="E39" i="94"/>
  <c r="I16" i="93"/>
  <c r="E169" i="93"/>
  <c r="B46" i="105"/>
  <c r="E73" i="94"/>
  <c r="V23" i="17"/>
  <c r="U24" i="17" s="1"/>
  <c r="J23" i="17"/>
  <c r="N23" i="17"/>
  <c r="M24" i="17" s="1"/>
  <c r="F9" i="17" s="1"/>
  <c r="G23" i="8"/>
  <c r="V23" i="4"/>
  <c r="U24" i="4" s="1"/>
  <c r="O10" i="9"/>
  <c r="R23" i="103"/>
  <c r="J10" i="103" s="1"/>
  <c r="O23" i="104"/>
  <c r="P24" i="104" s="1"/>
  <c r="I46" i="93"/>
  <c r="E33" i="93"/>
  <c r="O9" i="9"/>
  <c r="O12" i="17"/>
  <c r="O9" i="103"/>
  <c r="N23" i="104"/>
  <c r="B10" i="17"/>
  <c r="S23" i="17"/>
  <c r="K10" i="17" s="1"/>
  <c r="F23" i="9"/>
  <c r="K11" i="9" s="1"/>
  <c r="Z23" i="8"/>
  <c r="Y24" i="8" s="1"/>
  <c r="F23" i="8"/>
  <c r="K23" i="2"/>
  <c r="E12" i="93"/>
  <c r="I12" i="93"/>
  <c r="E186" i="93"/>
  <c r="G178" i="93"/>
  <c r="K23" i="9"/>
  <c r="I24" i="9" s="1"/>
  <c r="W23" i="3"/>
  <c r="X24" i="3" s="1"/>
  <c r="AA23" i="2"/>
  <c r="AB24" i="2" s="1"/>
  <c r="J23" i="3"/>
  <c r="O9" i="8"/>
  <c r="O12" i="8"/>
  <c r="O11" i="9"/>
  <c r="O10" i="103"/>
  <c r="AA23" i="104"/>
  <c r="AB24" i="104" s="1"/>
  <c r="O12" i="104"/>
  <c r="F76" i="93"/>
  <c r="E84" i="93"/>
  <c r="E152" i="93"/>
  <c r="G38" i="93"/>
  <c r="B10" i="8"/>
  <c r="E16" i="93"/>
  <c r="E140" i="93"/>
  <c r="F140" i="93"/>
  <c r="E5" i="94"/>
  <c r="F84" i="93"/>
  <c r="L148" i="93"/>
  <c r="E97" i="93"/>
  <c r="L157" i="93"/>
  <c r="G67" i="93"/>
  <c r="L59" i="93"/>
  <c r="E9" i="94"/>
  <c r="G72" i="93"/>
  <c r="L110" i="93"/>
  <c r="I152" i="93"/>
  <c r="E101" i="93"/>
  <c r="B29" i="105"/>
  <c r="I29" i="93"/>
  <c r="F38" i="93"/>
  <c r="B10" i="104"/>
  <c r="B9" i="104"/>
  <c r="B11" i="17"/>
  <c r="E4" i="93"/>
  <c r="E67" i="93"/>
  <c r="L191" i="93"/>
  <c r="F67" i="93"/>
  <c r="L8" i="93"/>
  <c r="G84" i="93"/>
  <c r="B10" i="9"/>
  <c r="L21" i="93"/>
  <c r="E118" i="93"/>
  <c r="G76" i="93"/>
  <c r="E38" i="93"/>
  <c r="L144" i="93"/>
  <c r="E203" i="93"/>
  <c r="I148" i="93"/>
  <c r="L169" i="93"/>
  <c r="I186" i="93"/>
  <c r="H24" i="104"/>
  <c r="J11" i="104"/>
  <c r="L24" i="104"/>
  <c r="I24" i="104"/>
  <c r="K10" i="104"/>
  <c r="U24" i="104"/>
  <c r="J9" i="104"/>
  <c r="K11" i="104"/>
  <c r="E24" i="104"/>
  <c r="K12" i="104"/>
  <c r="I24" i="17"/>
  <c r="L24" i="17"/>
  <c r="T24" i="17"/>
  <c r="J11" i="17"/>
  <c r="P24" i="17"/>
  <c r="J12" i="17"/>
  <c r="H24" i="17"/>
  <c r="K11" i="17"/>
  <c r="J9" i="9"/>
  <c r="U24" i="9"/>
  <c r="X24" i="9"/>
  <c r="K9" i="9"/>
  <c r="J11" i="9"/>
  <c r="J10" i="9"/>
  <c r="K12" i="9"/>
  <c r="J9" i="103"/>
  <c r="Y24" i="103"/>
  <c r="I24" i="103"/>
  <c r="K12" i="103"/>
  <c r="AB24" i="103"/>
  <c r="K10" i="103"/>
  <c r="L24" i="103"/>
  <c r="J12" i="103"/>
  <c r="M24" i="103"/>
  <c r="F9" i="103" s="1"/>
  <c r="K9" i="103"/>
  <c r="J11" i="103"/>
  <c r="M24" i="4"/>
  <c r="K12" i="4"/>
  <c r="L24" i="4"/>
  <c r="K10" i="4"/>
  <c r="J12" i="4"/>
  <c r="P24" i="4"/>
  <c r="X24" i="4"/>
  <c r="G11" i="4" s="1"/>
  <c r="I24" i="4"/>
  <c r="J11" i="4"/>
  <c r="H24" i="4"/>
  <c r="J9" i="4"/>
  <c r="U24" i="3"/>
  <c r="K9" i="3"/>
  <c r="H24" i="3"/>
  <c r="K12" i="3"/>
  <c r="I24" i="3"/>
  <c r="J10" i="3"/>
  <c r="Y24" i="3"/>
  <c r="J9" i="3"/>
  <c r="K11" i="3"/>
  <c r="E24" i="3"/>
  <c r="J12" i="3"/>
  <c r="L24" i="3"/>
  <c r="P24" i="3"/>
  <c r="M24" i="3"/>
  <c r="I24" i="2" l="1"/>
  <c r="Q24" i="8"/>
  <c r="I24" i="8"/>
  <c r="T24" i="8"/>
  <c r="G10" i="8" s="1"/>
  <c r="K12" i="8"/>
  <c r="N12" i="8" s="1"/>
  <c r="E24" i="8"/>
  <c r="J10" i="8"/>
  <c r="X24" i="8"/>
  <c r="U24" i="8"/>
  <c r="M24" i="8"/>
  <c r="F9" i="8" s="1"/>
  <c r="H24" i="8"/>
  <c r="J9" i="8"/>
  <c r="K11" i="8"/>
  <c r="J11" i="8"/>
  <c r="K9" i="8"/>
  <c r="X24" i="2"/>
  <c r="T24" i="2"/>
  <c r="P24" i="2"/>
  <c r="H24" i="2"/>
  <c r="J10" i="2"/>
  <c r="K9" i="2"/>
  <c r="K12" i="2"/>
  <c r="U24" i="2"/>
  <c r="K10" i="2"/>
  <c r="Q24" i="2"/>
  <c r="G11" i="2" s="1"/>
  <c r="D11" i="81" s="1"/>
  <c r="J11" i="2"/>
  <c r="L24" i="2"/>
  <c r="J12" i="2"/>
  <c r="J9" i="2"/>
  <c r="N9" i="2" s="1"/>
  <c r="K11" i="2"/>
  <c r="E24" i="2"/>
  <c r="X24" i="104"/>
  <c r="AB24" i="17"/>
  <c r="F11" i="47"/>
  <c r="G9" i="47"/>
  <c r="G10" i="48"/>
  <c r="F12" i="48"/>
  <c r="Q24" i="17"/>
  <c r="G11" i="17" s="1"/>
  <c r="F10" i="48"/>
  <c r="G12" i="48"/>
  <c r="J11" i="3"/>
  <c r="Y24" i="4"/>
  <c r="K11" i="103"/>
  <c r="K10" i="9"/>
  <c r="K9" i="104"/>
  <c r="Q24" i="103"/>
  <c r="G11" i="103" s="1"/>
  <c r="H24" i="9"/>
  <c r="J10" i="4"/>
  <c r="G9" i="103"/>
  <c r="M24" i="104"/>
  <c r="Y24" i="104"/>
  <c r="K10" i="3"/>
  <c r="F9" i="4"/>
  <c r="L24" i="9"/>
  <c r="X24" i="17"/>
  <c r="AB24" i="4"/>
  <c r="F10" i="4" s="1"/>
  <c r="T24" i="103"/>
  <c r="F11" i="103" s="1"/>
  <c r="J12" i="9"/>
  <c r="J10" i="17"/>
  <c r="AB24" i="8"/>
  <c r="G9" i="8" s="1"/>
  <c r="F9" i="47"/>
  <c r="G11" i="47"/>
  <c r="E24" i="9"/>
  <c r="F9" i="9" s="1"/>
  <c r="J10" i="104"/>
  <c r="J12" i="104"/>
  <c r="Y24" i="2"/>
  <c r="K10" i="8"/>
  <c r="N10" i="8" s="1"/>
  <c r="N9" i="47"/>
  <c r="K12" i="17"/>
  <c r="Q24" i="3"/>
  <c r="M24" i="2"/>
  <c r="Y24" i="9"/>
  <c r="F9" i="104"/>
  <c r="G11" i="104"/>
  <c r="G10" i="104"/>
  <c r="F12" i="104"/>
  <c r="F10" i="104"/>
  <c r="G12" i="104"/>
  <c r="F11" i="104"/>
  <c r="G9" i="104"/>
  <c r="G9" i="17"/>
  <c r="F11" i="17"/>
  <c r="F12" i="17"/>
  <c r="G10" i="17"/>
  <c r="G12" i="17"/>
  <c r="F11" i="9"/>
  <c r="G9" i="9"/>
  <c r="G11" i="9"/>
  <c r="F10" i="9"/>
  <c r="G12" i="9"/>
  <c r="F12" i="9"/>
  <c r="G10" i="9"/>
  <c r="G10" i="103"/>
  <c r="F12" i="103"/>
  <c r="G12" i="103"/>
  <c r="F10" i="103"/>
  <c r="G10" i="4"/>
  <c r="F12" i="4"/>
  <c r="F11" i="4"/>
  <c r="G9" i="4"/>
  <c r="G12" i="4"/>
  <c r="F12" i="3"/>
  <c r="G10" i="3"/>
  <c r="F11" i="3"/>
  <c r="G9" i="3"/>
  <c r="G12" i="3"/>
  <c r="F10" i="3"/>
  <c r="G11" i="3"/>
  <c r="F9" i="3"/>
  <c r="N12" i="2" l="1"/>
  <c r="N10" i="2"/>
  <c r="N11" i="2"/>
  <c r="E11" i="81" s="1"/>
  <c r="F11" i="8"/>
  <c r="G11" i="8"/>
  <c r="F10" i="8"/>
  <c r="F12" i="8"/>
  <c r="G12" i="8"/>
  <c r="N11" i="8"/>
  <c r="N9" i="8"/>
  <c r="F12" i="2"/>
  <c r="G9" i="2"/>
  <c r="F11" i="2"/>
  <c r="C11" i="81" s="1"/>
  <c r="F10" i="2"/>
  <c r="G10" i="2"/>
  <c r="F9" i="2"/>
  <c r="G12" i="2"/>
  <c r="F10" i="17"/>
</calcChain>
</file>

<file path=xl/sharedStrings.xml><?xml version="1.0" encoding="utf-8"?>
<sst xmlns="http://schemas.openxmlformats.org/spreadsheetml/2006/main" count="1684" uniqueCount="259">
  <si>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</si>
  <si>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</si>
  <si>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</si>
  <si>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</si>
  <si>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</si>
  <si>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</si>
  <si>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</si>
  <si>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</si>
  <si>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</si>
  <si>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3rd Pool DD</t>
  </si>
  <si>
    <t>3rd Pool CC</t>
  </si>
  <si>
    <t>4th Pool DD</t>
  </si>
  <si>
    <t>Prev loser ref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</si>
  <si>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</si>
  <si>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</si>
  <si>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</si>
  <si>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</si>
  <si>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</si>
  <si>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</si>
  <si>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</si>
  <si>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Gold</t>
  </si>
  <si>
    <t>Bronze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</si>
  <si>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</si>
  <si>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</si>
  <si>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</si>
  <si>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</si>
  <si>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</si>
  <si>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</si>
  <si>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</si>
  <si>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</si>
  <si>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</si>
  <si>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</si>
  <si>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</si>
  <si>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</si>
  <si>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</si>
  <si>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</si>
  <si>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</si>
  <si>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</si>
  <si>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</si>
  <si>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</si>
  <si>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</si>
  <si>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</si>
  <si>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</si>
  <si>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</si>
  <si>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</si>
  <si>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</si>
  <si>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</si>
  <si>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</si>
  <si>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</si>
  <si>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</si>
  <si>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</si>
  <si>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</si>
  <si>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</si>
  <si>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</si>
  <si>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</si>
  <si>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</si>
  <si>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</si>
  <si>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</si>
  <si>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</si>
  <si>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</si>
  <si>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</si>
  <si>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</si>
  <si>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</si>
  <si>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</si>
  <si>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</si>
  <si>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</si>
  <si>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</si>
  <si>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</si>
  <si>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</si>
  <si>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</si>
  <si>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</si>
  <si>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</si>
  <si>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</si>
  <si>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</si>
  <si>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</si>
  <si>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</si>
  <si>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</si>
  <si>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</si>
  <si>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Pref Loser Ref</t>
  </si>
  <si>
    <t>DD</t>
  </si>
  <si>
    <t>CC</t>
  </si>
  <si>
    <t>BB</t>
  </si>
  <si>
    <t>AA</t>
  </si>
  <si>
    <t>A</t>
  </si>
  <si>
    <t>B</t>
  </si>
  <si>
    <t>C</t>
  </si>
  <si>
    <t>D</t>
  </si>
  <si>
    <t>F</t>
  </si>
  <si>
    <t>G</t>
  </si>
  <si>
    <t>H</t>
  </si>
  <si>
    <t>1st Pool DD</t>
  </si>
  <si>
    <t>2nd Pool DD</t>
  </si>
  <si>
    <t>Pool #</t>
  </si>
  <si>
    <t>Round 1</t>
  </si>
  <si>
    <t>Round 2</t>
  </si>
  <si>
    <t>Round 3</t>
  </si>
  <si>
    <t>Sunday</t>
  </si>
  <si>
    <t xml:space="preserve">Court </t>
  </si>
  <si>
    <t xml:space="preserve">Gold </t>
  </si>
  <si>
    <t>Copper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</si>
  <si>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</si>
  <si>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</si>
  <si>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</si>
  <si>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</si>
  <si>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</si>
  <si>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</si>
  <si>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</si>
  <si>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</si>
  <si>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</si>
  <si>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</si>
  <si>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</si>
  <si>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</si>
  <si>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</si>
  <si>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</si>
  <si>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</si>
  <si>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</si>
  <si>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</si>
  <si>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</si>
  <si>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</si>
  <si>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</si>
  <si>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</si>
  <si>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</si>
  <si>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</si>
  <si>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</si>
  <si>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</si>
  <si>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</si>
  <si>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</si>
  <si>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</si>
  <si>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</si>
  <si>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</si>
  <si>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</si>
  <si>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</si>
  <si>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</si>
  <si>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</si>
  <si>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</si>
  <si>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</si>
  <si>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</si>
  <si>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</si>
  <si>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</si>
  <si>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</si>
  <si>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</si>
  <si>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</si>
  <si>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</si>
  <si>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</si>
  <si>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</si>
  <si>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</si>
  <si>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</si>
  <si>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</si>
  <si>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</si>
  <si>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</si>
  <si>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</si>
  <si>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</si>
  <si>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</si>
  <si>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</si>
  <si>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</si>
  <si>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</si>
  <si>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</si>
  <si>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</si>
  <si>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</si>
  <si>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</si>
  <si>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</si>
  <si>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</si>
  <si>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</si>
  <si>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</si>
  <si>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</si>
  <si>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</si>
  <si>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</si>
  <si>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</si>
  <si>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</si>
  <si>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</si>
  <si>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Premier 16-1</t>
  </si>
  <si>
    <t>A.C.E.  16 Black</t>
  </si>
  <si>
    <t>Toledo VC 16-1 Mohler</t>
  </si>
  <si>
    <t>2nd Best Record</t>
  </si>
  <si>
    <t>Best Record Ref</t>
  </si>
  <si>
    <t>3rd Best Record</t>
  </si>
  <si>
    <t>Tie-Breaker</t>
  </si>
  <si>
    <t>Best Record</t>
  </si>
  <si>
    <t>3rd Place Rank</t>
  </si>
  <si>
    <t>Matches</t>
  </si>
  <si>
    <t>Pt Diff</t>
  </si>
  <si>
    <t>3rd Pool A</t>
  </si>
  <si>
    <t>3rd Pool B</t>
  </si>
  <si>
    <t>3rd Pool C</t>
  </si>
  <si>
    <t>3rd Pool D</t>
  </si>
  <si>
    <t>4th Pool BB ref</t>
  </si>
  <si>
    <t>4th Pool AA Ref</t>
  </si>
  <si>
    <t>4th Pool DD Ref</t>
  </si>
  <si>
    <t>4th Pool CC Ref</t>
  </si>
  <si>
    <t>.</t>
  </si>
  <si>
    <t>Court 1</t>
  </si>
  <si>
    <t>4th in Pool BB advances to Silver Bracket and refs the next match on Court 1.</t>
  </si>
  <si>
    <t>1st in Pool AA advances to Gold Bracket and plays first on Court 1.</t>
  </si>
  <si>
    <t>1 &amp; 2</t>
  </si>
  <si>
    <t>Court 2</t>
  </si>
  <si>
    <t>Court 3</t>
  </si>
  <si>
    <t>Court 4</t>
  </si>
  <si>
    <t xml:space="preserve">       sets</t>
  </si>
  <si>
    <t>sets %</t>
  </si>
  <si>
    <t>sets won</t>
  </si>
  <si>
    <t>Set %</t>
  </si>
  <si>
    <t>2nd in Pool AA advances to Gold Bracket and plays first on Court 2.</t>
  </si>
  <si>
    <t>2nd in Pool CC advances to Bronze Bracket and plays first on Court 4.</t>
  </si>
  <si>
    <t>2nd in Pool DD advances to Bronze Bracket and plays first on Court 3.</t>
  </si>
  <si>
    <t>3 &amp; 4</t>
  </si>
  <si>
    <t>3rd in Pool AA advances to Silver Bracket and plays second match on Court 1.</t>
  </si>
  <si>
    <t>4th in Pool AA advances to Silver Bracket and refs the next match on Court 2.</t>
  </si>
  <si>
    <t>1st in Pool BB advances to Gold Bracket and plays first on Court 2.</t>
  </si>
  <si>
    <t>2nd in Pool BB advances to Gold Bracket and plays first on Court 1.</t>
  </si>
  <si>
    <t>3rd in Pool BB advances to Silver Bracket and plays second match on Court 2.</t>
  </si>
  <si>
    <t>1st in Pool CC advances to Bronze Bracket and plays first on Court 3.</t>
  </si>
  <si>
    <t>3rd in Pool CC advances to Copper Bracket and plays second match on Court 3.</t>
  </si>
  <si>
    <t>4th in Pool CC advances to Copper Bracket and refs the next match on Court 4.</t>
  </si>
  <si>
    <t>1st in Pool DD advances to Bronze Bracket and plays first on Court 4.</t>
  </si>
  <si>
    <t>3rd in Pool DD advances to Copper Bracket and plays second match on Court 4.</t>
  </si>
  <si>
    <t>4th in Pool DD advances to Copper Bracket and refs the next match on Court 3.</t>
  </si>
  <si>
    <t>1st in Pool A advances to Team #1 in Pool AA and plays first on court 1.</t>
  </si>
  <si>
    <t>2nd in Pool A advances to Team #4 in Pool BB and is off the next match on court 2</t>
  </si>
  <si>
    <t>3rd in Pool A advances to Team #1 in Pool CC and plays first on court 3</t>
  </si>
  <si>
    <t>4th in Pool A advances to Team #4 in Pool DD and is off the next match on court 4.</t>
  </si>
  <si>
    <t>1st in Pool B advances to Team #1 in Pool BB and plays first on court 2.</t>
  </si>
  <si>
    <t>2nd in Pool B advances to Team #4 in Pool AA and plays the second match on court 1</t>
  </si>
  <si>
    <t>3rd in Pool B advances to Team #1 in Pool DD and plays first on court 4</t>
  </si>
  <si>
    <t>4th in Pool B advances to Team #4 in Pool CC and plays the second match on court 3.</t>
  </si>
  <si>
    <t>1st in Pool C advances to Team #2 in Pool BB and refs first on court 2.</t>
  </si>
  <si>
    <t>2nd in Pool C advances to Team #3 in Pool AA and plays the next match on court 1.</t>
  </si>
  <si>
    <t>3rd in Pool C advances to Team #2 in Pool DD and refs first on court 4.</t>
  </si>
  <si>
    <t>4th in Pool C advances to Team #3 in Pool CC and plays the next match on court 3.</t>
  </si>
  <si>
    <t>1st in Pool D advances to Team #2 in Pool AA and refs next on court 1.</t>
  </si>
  <si>
    <t>2nd in Pool D advances to Team #3 in Pool BB and plays the next match on court 2.</t>
  </si>
  <si>
    <t>3rd in Pool D advances to Team #2 in Pool CC and refs next on court 3.</t>
  </si>
  <si>
    <t>4th in Pool D advances to Team #3 in Pool DD and plays the next match on court 4.</t>
  </si>
  <si>
    <t>set 1</t>
  </si>
  <si>
    <t>set 2</t>
  </si>
  <si>
    <t>set 3</t>
  </si>
  <si>
    <t>set 4</t>
  </si>
  <si>
    <t>set 5</t>
  </si>
  <si>
    <t>Tournament Name Goes Here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</si>
  <si>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</si>
  <si>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</si>
  <si>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</si>
  <si>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</si>
  <si>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</si>
  <si>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</si>
  <si>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</si>
  <si>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</si>
  <si>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</si>
  <si>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</si>
  <si>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#11</t>
  </si>
  <si>
    <t>Seed #12</t>
  </si>
  <si>
    <t>Seed #13</t>
  </si>
  <si>
    <t>Seed #14</t>
  </si>
  <si>
    <t>Seed #15</t>
  </si>
  <si>
    <t>Seed #16</t>
  </si>
  <si>
    <t>Age/Division</t>
  </si>
  <si>
    <t>Date 1</t>
  </si>
  <si>
    <t>Date 2</t>
  </si>
  <si>
    <t>Time 1</t>
  </si>
  <si>
    <t>Time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</si>
</sst>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:mm;@"/>
  </numFmts>
  <fonts count="8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6" fillId="0" borderId="0" xfId="0" applyFont="1" applyAlignment="1">
      <alignment horizontal="center"/>
    </xf>
    <xf numFmtId="18" fontId="6" fillId="0" borderId="0" xfId="0" applyNumberFormat="1" applyFont="1"/>
    <xf numFmtId="1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18" fontId="6" fillId="0" borderId="20" xfId="0" applyNumberFormat="1" applyFont="1" applyBorder="1"/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8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/>
    <xf numFmtId="0" fontId="6" fillId="0" borderId="25" xfId="0" applyFont="1" applyBorder="1"/>
    <xf numFmtId="18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26" xfId="0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9" xfId="0" applyFont="1" applyBorder="1"/>
    <xf numFmtId="0" fontId="0" fillId="0" borderId="14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14" xfId="0" applyFont="1" applyBorder="1"/>
    <xf numFmtId="18" fontId="6" fillId="0" borderId="0" xfId="0" quotePrefix="1" applyNumberFormat="1" applyFont="1" applyAlignment="1">
      <alignment horizontal="right"/>
    </xf>
    <xf numFmtId="16" fontId="4" fillId="0" borderId="0" xfId="0" applyNumberFormat="1" applyFont="1"/>
    <xf numFmtId="14" fontId="4" fillId="0" borderId="0" xfId="0" applyNumberFormat="1" applyFont="1"/>
    <xf numFmtId="18" fontId="4" fillId="0" borderId="0" xfId="0" quotePrefix="1" applyNumberFormat="1" applyFont="1"/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19" name="Picture 2" descr="molten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26</xdr:col>
      <xdr:colOff>85546</xdr:colOff>
      <xdr:row>9</xdr:row>
      <xdr:rowOff>190321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E232C2-1870-5221-C582-F49C70F38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95300"/>
          <a:ext cx="1428571" cy="14285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28575</xdr:rowOff>
    </xdr:from>
    <xdr:to>
      <xdr:col>3</xdr:col>
      <xdr:colOff>381000</xdr:colOff>
      <xdr:row>16</xdr:row>
      <xdr:rowOff>0</xdr:rowOff>
    </xdr:to>
    <xdr:pic>
      <xdr:nvPicPr>
        <xdr:cNvPr id="84094" name="Picture 2" descr="molten">
          <a:extLst>
            <a:ext uri="{FF2B5EF4-FFF2-40B4-BE49-F238E27FC236}">
              <a16:creationId xmlns:a16="http://schemas.microsoft.com/office/drawing/2014/main" id="{00000000-0008-0000-0F00-00007E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241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28575</xdr:rowOff>
    </xdr:from>
    <xdr:to>
      <xdr:col>3</xdr:col>
      <xdr:colOff>381000</xdr:colOff>
      <xdr:row>39</xdr:row>
      <xdr:rowOff>0</xdr:rowOff>
    </xdr:to>
    <xdr:pic>
      <xdr:nvPicPr>
        <xdr:cNvPr id="84096" name="Picture 4" descr="molten">
          <a:extLst>
            <a:ext uri="{FF2B5EF4-FFF2-40B4-BE49-F238E27FC236}">
              <a16:creationId xmlns:a16="http://schemas.microsoft.com/office/drawing/2014/main" id="{00000000-0008-0000-0F00-000080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18172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123825</xdr:rowOff>
    </xdr:from>
    <xdr:to>
      <xdr:col>9</xdr:col>
      <xdr:colOff>247471</xdr:colOff>
      <xdr:row>8</xdr:row>
      <xdr:rowOff>104596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CB6D3F-D1B1-4473-A25B-75CC11738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23825"/>
          <a:ext cx="1428571" cy="14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247471</xdr:colOff>
      <xdr:row>30</xdr:row>
      <xdr:rowOff>95071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C79C3-1F15-4149-B15A-30C817C7F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00"/>
          <a:ext cx="1428571" cy="14285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29</xdr:row>
      <xdr:rowOff>104775</xdr:rowOff>
    </xdr:from>
    <xdr:to>
      <xdr:col>7</xdr:col>
      <xdr:colOff>285750</xdr:colOff>
      <xdr:row>33</xdr:row>
      <xdr:rowOff>133350</xdr:rowOff>
    </xdr:to>
    <xdr:pic>
      <xdr:nvPicPr>
        <xdr:cNvPr id="74847" name="Picture 2" descr="kaepa-logo">
          <a:extLst>
            <a:ext uri="{FF2B5EF4-FFF2-40B4-BE49-F238E27FC236}">
              <a16:creationId xmlns:a16="http://schemas.microsoft.com/office/drawing/2014/main" id="{00000000-0008-0000-1000-00005F2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02920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16</xdr:row>
      <xdr:rowOff>57150</xdr:rowOff>
    </xdr:from>
    <xdr:to>
      <xdr:col>6</xdr:col>
      <xdr:colOff>571500</xdr:colOff>
      <xdr:row>19</xdr:row>
      <xdr:rowOff>57150</xdr:rowOff>
    </xdr:to>
    <xdr:pic>
      <xdr:nvPicPr>
        <xdr:cNvPr id="74848" name="Picture 3" descr="molten">
          <a:extLst>
            <a:ext uri="{FF2B5EF4-FFF2-40B4-BE49-F238E27FC236}">
              <a16:creationId xmlns:a16="http://schemas.microsoft.com/office/drawing/2014/main" id="{00000000-0008-0000-1000-0000602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7655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50" name="Picture 1" descr="molten">
          <a:extLst>
            <a:ext uri="{FF2B5EF4-FFF2-40B4-BE49-F238E27FC236}">
              <a16:creationId xmlns:a16="http://schemas.microsoft.com/office/drawing/2014/main" id="{00000000-0008-0000-1100-0000A2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51" name="Picture 2" descr="kaepa-logo">
          <a:extLst>
            <a:ext uri="{FF2B5EF4-FFF2-40B4-BE49-F238E27FC236}">
              <a16:creationId xmlns:a16="http://schemas.microsoft.com/office/drawing/2014/main" id="{00000000-0008-0000-1100-0000A3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52" name="Picture 3" descr="OVR Logo new">
          <a:extLst>
            <a:ext uri="{FF2B5EF4-FFF2-40B4-BE49-F238E27FC236}">
              <a16:creationId xmlns:a16="http://schemas.microsoft.com/office/drawing/2014/main" id="{00000000-0008-0000-1100-0000A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53" name="Picture 4" descr="molten">
          <a:extLst>
            <a:ext uri="{FF2B5EF4-FFF2-40B4-BE49-F238E27FC236}">
              <a16:creationId xmlns:a16="http://schemas.microsoft.com/office/drawing/2014/main" id="{00000000-0008-0000-1100-0000A5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54" name="Picture 5" descr="kaepa-logo">
          <a:extLst>
            <a:ext uri="{FF2B5EF4-FFF2-40B4-BE49-F238E27FC236}">
              <a16:creationId xmlns:a16="http://schemas.microsoft.com/office/drawing/2014/main" id="{00000000-0008-0000-1100-0000A6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68" name="Picture 1" descr="molten">
          <a:extLst>
            <a:ext uri="{FF2B5EF4-FFF2-40B4-BE49-F238E27FC236}">
              <a16:creationId xmlns:a16="http://schemas.microsoft.com/office/drawing/2014/main" id="{00000000-0008-0000-1200-00009C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69" name="Picture 2" descr="kaepa-logo">
          <a:extLst>
            <a:ext uri="{FF2B5EF4-FFF2-40B4-BE49-F238E27FC236}">
              <a16:creationId xmlns:a16="http://schemas.microsoft.com/office/drawing/2014/main" id="{00000000-0008-0000-1200-00009D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070" name="Picture 3" descr="OVR Logo new">
          <a:extLst>
            <a:ext uri="{FF2B5EF4-FFF2-40B4-BE49-F238E27FC236}">
              <a16:creationId xmlns:a16="http://schemas.microsoft.com/office/drawing/2014/main" id="{00000000-0008-0000-1200-00009E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71" name="Picture 4" descr="molten">
          <a:extLst>
            <a:ext uri="{FF2B5EF4-FFF2-40B4-BE49-F238E27FC236}">
              <a16:creationId xmlns:a16="http://schemas.microsoft.com/office/drawing/2014/main" id="{00000000-0008-0000-1200-00009F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72" name="Picture 5" descr="kaepa-logo">
          <a:extLst>
            <a:ext uri="{FF2B5EF4-FFF2-40B4-BE49-F238E27FC236}">
              <a16:creationId xmlns:a16="http://schemas.microsoft.com/office/drawing/2014/main" id="{00000000-0008-0000-1200-0000A0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05" name="Picture 2" descr="molten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07" name="Picture 4" descr="molten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419100</xdr:colOff>
      <xdr:row>2</xdr:row>
      <xdr:rowOff>142875</xdr:rowOff>
    </xdr:from>
    <xdr:to>
      <xdr:col>26</xdr:col>
      <xdr:colOff>56971</xdr:colOff>
      <xdr:row>10</xdr:row>
      <xdr:rowOff>104596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15BC9E-9FB3-4E58-B26A-35A65E753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638175"/>
          <a:ext cx="1428571" cy="1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229" name="Picture 2" descr="molten">
          <a:extLst>
            <a:ext uri="{FF2B5EF4-FFF2-40B4-BE49-F238E27FC236}">
              <a16:creationId xmlns:a16="http://schemas.microsoft.com/office/drawing/2014/main" id="{00000000-0008-0000-04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231" name="Picture 4" descr="molten">
          <a:extLst>
            <a:ext uri="{FF2B5EF4-FFF2-40B4-BE49-F238E27FC236}">
              <a16:creationId xmlns:a16="http://schemas.microsoft.com/office/drawing/2014/main" id="{00000000-0008-0000-04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26</xdr:col>
      <xdr:colOff>85546</xdr:colOff>
      <xdr:row>10</xdr:row>
      <xdr:rowOff>161746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2F1814-5BB3-4799-97E7-9872402D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95325"/>
          <a:ext cx="1428571" cy="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82077" name="Picture 2" descr="molten">
          <a:extLst>
            <a:ext uri="{FF2B5EF4-FFF2-40B4-BE49-F238E27FC236}">
              <a16:creationId xmlns:a16="http://schemas.microsoft.com/office/drawing/2014/main" id="{00000000-0008-0000-0500-00009D4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82079" name="Picture 4" descr="molten">
          <a:extLst>
            <a:ext uri="{FF2B5EF4-FFF2-40B4-BE49-F238E27FC236}">
              <a16:creationId xmlns:a16="http://schemas.microsoft.com/office/drawing/2014/main" id="{00000000-0008-0000-0500-00009F4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26</xdr:col>
      <xdr:colOff>85546</xdr:colOff>
      <xdr:row>10</xdr:row>
      <xdr:rowOff>161746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9BD19E-FA19-4165-9A9F-55FD571CD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95325"/>
          <a:ext cx="1428571" cy="14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263" name="Picture 2" descr="molten">
          <a:extLst>
            <a:ext uri="{FF2B5EF4-FFF2-40B4-BE49-F238E27FC236}">
              <a16:creationId xmlns:a16="http://schemas.microsoft.com/office/drawing/2014/main" id="{00000000-0008-0000-08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26</xdr:col>
      <xdr:colOff>85546</xdr:colOff>
      <xdr:row>10</xdr:row>
      <xdr:rowOff>161746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DB88E6-EC26-4074-8390-E78057536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657225"/>
          <a:ext cx="1428571" cy="14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349" name="Picture 2" descr="molten">
          <a:extLst>
            <a:ext uri="{FF2B5EF4-FFF2-40B4-BE49-F238E27FC236}">
              <a16:creationId xmlns:a16="http://schemas.microsoft.com/office/drawing/2014/main" id="{00000000-0008-0000-09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384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351" name="Picture 4" descr="molten">
          <a:extLst>
            <a:ext uri="{FF2B5EF4-FFF2-40B4-BE49-F238E27FC236}">
              <a16:creationId xmlns:a16="http://schemas.microsoft.com/office/drawing/2014/main" id="{00000000-0008-0000-09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384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26</xdr:col>
      <xdr:colOff>85546</xdr:colOff>
      <xdr:row>10</xdr:row>
      <xdr:rowOff>161746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07A52-09E0-478B-928B-B83B9650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723900"/>
          <a:ext cx="1428571" cy="14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14556" name="Picture 2" descr="molten">
          <a:extLst>
            <a:ext uri="{FF2B5EF4-FFF2-40B4-BE49-F238E27FC236}">
              <a16:creationId xmlns:a16="http://schemas.microsoft.com/office/drawing/2014/main" id="{00000000-0008-0000-0A00-0000D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14558" name="Picture 5" descr="molten">
          <a:extLst>
            <a:ext uri="{FF2B5EF4-FFF2-40B4-BE49-F238E27FC236}">
              <a16:creationId xmlns:a16="http://schemas.microsoft.com/office/drawing/2014/main" id="{00000000-0008-0000-0A00-0000D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14561" name="Picture 8" descr="molten">
          <a:extLst>
            <a:ext uri="{FF2B5EF4-FFF2-40B4-BE49-F238E27FC236}">
              <a16:creationId xmlns:a16="http://schemas.microsoft.com/office/drawing/2014/main" id="{00000000-0008-0000-0A00-0000E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26</xdr:col>
      <xdr:colOff>85546</xdr:colOff>
      <xdr:row>10</xdr:row>
      <xdr:rowOff>161746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0D74D2-E29E-4912-8C05-13716E32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657225"/>
          <a:ext cx="1428571" cy="1428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83162" name="Picture 1" descr="molten">
          <a:extLst>
            <a:ext uri="{FF2B5EF4-FFF2-40B4-BE49-F238E27FC236}">
              <a16:creationId xmlns:a16="http://schemas.microsoft.com/office/drawing/2014/main" id="{00000000-0008-0000-0B00-0000DA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83164" name="Picture 3" descr="molten">
          <a:extLst>
            <a:ext uri="{FF2B5EF4-FFF2-40B4-BE49-F238E27FC236}">
              <a16:creationId xmlns:a16="http://schemas.microsoft.com/office/drawing/2014/main" id="{00000000-0008-0000-0B00-0000DC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123825</xdr:colOff>
      <xdr:row>16</xdr:row>
      <xdr:rowOff>9525</xdr:rowOff>
    </xdr:to>
    <xdr:pic>
      <xdr:nvPicPr>
        <xdr:cNvPr id="83167" name="Picture 6" descr="molten">
          <a:extLst>
            <a:ext uri="{FF2B5EF4-FFF2-40B4-BE49-F238E27FC236}">
              <a16:creationId xmlns:a16="http://schemas.microsoft.com/office/drawing/2014/main" id="{00000000-0008-0000-0B00-0000DF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26</xdr:col>
      <xdr:colOff>85546</xdr:colOff>
      <xdr:row>11</xdr:row>
      <xdr:rowOff>95071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CDB2B-CBFF-4CD2-AD51-87B302FF3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819150"/>
          <a:ext cx="1428571" cy="14285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104775</xdr:rowOff>
    </xdr:from>
    <xdr:to>
      <xdr:col>9</xdr:col>
      <xdr:colOff>428625</xdr:colOff>
      <xdr:row>6</xdr:row>
      <xdr:rowOff>76200</xdr:rowOff>
    </xdr:to>
    <xdr:pic>
      <xdr:nvPicPr>
        <xdr:cNvPr id="72829" name="Picture 1" descr="OVR Logo new">
          <a:extLst>
            <a:ext uri="{FF2B5EF4-FFF2-40B4-BE49-F238E27FC236}">
              <a16:creationId xmlns:a16="http://schemas.microsoft.com/office/drawing/2014/main" id="{00000000-0008-0000-0E00-00007D1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3</xdr:col>
      <xdr:colOff>381000</xdr:colOff>
      <xdr:row>16</xdr:row>
      <xdr:rowOff>0</xdr:rowOff>
    </xdr:to>
    <xdr:pic>
      <xdr:nvPicPr>
        <xdr:cNvPr id="72830" name="Picture 2" descr="molten">
          <a:extLst>
            <a:ext uri="{FF2B5EF4-FFF2-40B4-BE49-F238E27FC236}">
              <a16:creationId xmlns:a16="http://schemas.microsoft.com/office/drawing/2014/main" id="{00000000-0008-0000-0E00-00007E1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241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28575</xdr:rowOff>
    </xdr:from>
    <xdr:to>
      <xdr:col>3</xdr:col>
      <xdr:colOff>381000</xdr:colOff>
      <xdr:row>39</xdr:row>
      <xdr:rowOff>0</xdr:rowOff>
    </xdr:to>
    <xdr:pic>
      <xdr:nvPicPr>
        <xdr:cNvPr id="72832" name="Picture 4" descr="molten">
          <a:extLst>
            <a:ext uri="{FF2B5EF4-FFF2-40B4-BE49-F238E27FC236}">
              <a16:creationId xmlns:a16="http://schemas.microsoft.com/office/drawing/2014/main" id="{00000000-0008-0000-0E00-0000801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18172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9</xdr:col>
      <xdr:colOff>247471</xdr:colOff>
      <xdr:row>30</xdr:row>
      <xdr:rowOff>123646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A70100-3F18-4170-9182-20FCBEAB6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38575"/>
          <a:ext cx="1428571" cy="1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3" x14ac:dyDescent="0.2">
      <c r="A1" s="37"/>
      <c r="B1" s="37" t="s">
        <v>101</v>
      </c>
      <c r="C1" s="37"/>
      <c r="D1" s="37"/>
      <c r="E1" s="37" t="s">
        <v>31</v>
      </c>
      <c r="F1" s="46" t="str">
        <f>Info!$C$13</f>
        <v>Court 1</v>
      </c>
      <c r="G1" s="37"/>
      <c r="H1" s="37"/>
      <c r="I1" s="37"/>
      <c r="J1" s="37"/>
      <c r="K1" s="37"/>
      <c r="L1" s="37"/>
    </row>
    <row r="2" spans="1:13" x14ac:dyDescent="0.2">
      <c r="A2" s="37"/>
      <c r="D2" s="37"/>
      <c r="E2" s="37"/>
      <c r="F2" s="37"/>
      <c r="G2" s="37"/>
      <c r="H2" s="37"/>
      <c r="I2" s="37"/>
      <c r="J2" s="37"/>
      <c r="K2" s="37"/>
      <c r="L2" s="37"/>
    </row>
    <row r="3" spans="1:13" ht="13.5" thickBot="1" x14ac:dyDescent="0.25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6" t="s">
        <v>105</v>
      </c>
    </row>
    <row r="4" spans="1:13" ht="14.25" thickTop="1" thickBot="1" x14ac:dyDescent="0.25">
      <c r="A4" s="60">
        <v>1</v>
      </c>
      <c r="B4" s="50" t="s">
        <v>27</v>
      </c>
      <c r="C4" s="51" t="str">
        <f>Info!$B$5</f>
        <v>A</v>
      </c>
      <c r="D4" s="52" t="s">
        <v>103</v>
      </c>
      <c r="E4" s="82">
        <v>1</v>
      </c>
      <c r="F4" s="90"/>
      <c r="G4" s="91"/>
      <c r="H4" s="51" t="s">
        <v>104</v>
      </c>
      <c r="I4" s="82">
        <v>3</v>
      </c>
      <c r="J4" s="83"/>
      <c r="K4" s="84"/>
      <c r="L4" s="53">
        <v>2</v>
      </c>
    </row>
    <row r="5" spans="1:13" ht="13.5" thickBot="1" x14ac:dyDescent="0.25">
      <c r="A5" s="54">
        <v>0.33333333333333331</v>
      </c>
      <c r="B5" s="55" t="s">
        <v>107</v>
      </c>
      <c r="C5" s="56">
        <v>1</v>
      </c>
      <c r="D5" s="57"/>
      <c r="E5" s="85" t="str">
        <f>Info!$E$5</f>
        <v>Seed #1</v>
      </c>
      <c r="F5" s="88"/>
      <c r="G5" s="89"/>
      <c r="H5" s="56" t="s">
        <v>104</v>
      </c>
      <c r="I5" s="85" t="str">
        <f>Info!$F$5</f>
        <v>Seed #8</v>
      </c>
      <c r="J5" s="86"/>
      <c r="K5" s="87"/>
      <c r="L5" s="58" t="e">
        <f>Info!#REF!</f>
        <v>#REF!</v>
      </c>
      <c r="M5" s="2"/>
    </row>
    <row r="6" spans="1:13" ht="14.25" thickTop="1" thickBot="1" x14ac:dyDescent="0.25">
      <c r="A6" s="47"/>
      <c r="B6" s="38"/>
      <c r="C6" s="46"/>
      <c r="D6" s="59" t="s">
        <v>108</v>
      </c>
      <c r="E6" s="59"/>
      <c r="F6" s="59"/>
      <c r="G6" s="59"/>
      <c r="H6" s="59" t="s">
        <v>108</v>
      </c>
      <c r="I6" s="59"/>
      <c r="J6" s="59"/>
      <c r="K6" s="59"/>
      <c r="L6" s="46"/>
      <c r="M6" s="2"/>
    </row>
    <row r="7" spans="1:13" ht="14.25" thickTop="1" thickBot="1" x14ac:dyDescent="0.25">
      <c r="A7" s="37"/>
      <c r="B7" s="38"/>
      <c r="C7" s="46"/>
      <c r="D7" s="37"/>
      <c r="E7" s="46"/>
      <c r="F7" s="46"/>
      <c r="G7" s="46"/>
      <c r="H7" s="46"/>
      <c r="I7" s="46"/>
      <c r="J7" s="46"/>
      <c r="K7" s="46"/>
      <c r="L7" s="46"/>
      <c r="M7" s="2"/>
    </row>
    <row r="8" spans="1:13" ht="14.25" thickTop="1" thickBot="1" x14ac:dyDescent="0.25">
      <c r="A8" s="60">
        <v>2</v>
      </c>
      <c r="B8" s="50" t="s">
        <v>27</v>
      </c>
      <c r="C8" s="51" t="str">
        <f>Info!$B$5</f>
        <v>A</v>
      </c>
      <c r="D8" s="52" t="s">
        <v>103</v>
      </c>
      <c r="E8" s="82">
        <v>2</v>
      </c>
      <c r="F8" s="90"/>
      <c r="G8" s="91"/>
      <c r="H8" s="51" t="s">
        <v>104</v>
      </c>
      <c r="I8" s="82">
        <v>4</v>
      </c>
      <c r="J8" s="83"/>
      <c r="K8" s="84"/>
      <c r="L8" s="53">
        <v>1</v>
      </c>
      <c r="M8" s="2"/>
    </row>
    <row r="9" spans="1:13" ht="13.5" thickBot="1" x14ac:dyDescent="0.25">
      <c r="A9" s="54">
        <v>0.375</v>
      </c>
      <c r="B9" s="55" t="s">
        <v>107</v>
      </c>
      <c r="C9" s="56">
        <v>2</v>
      </c>
      <c r="D9" s="57"/>
      <c r="E9" s="85" t="e">
        <f>Info!#REF!</f>
        <v>#REF!</v>
      </c>
      <c r="F9" s="88"/>
      <c r="G9" s="89"/>
      <c r="H9" s="56" t="s">
        <v>104</v>
      </c>
      <c r="I9" s="85" t="str">
        <f>Info!$H$5</f>
        <v>Seed #16</v>
      </c>
      <c r="J9" s="86"/>
      <c r="K9" s="87"/>
      <c r="L9" s="58" t="str">
        <f>Info!$E$5</f>
        <v>Seed #1</v>
      </c>
      <c r="M9" s="2"/>
    </row>
    <row r="10" spans="1:13" ht="14.25" thickTop="1" thickBot="1" x14ac:dyDescent="0.25">
      <c r="A10" s="47"/>
      <c r="B10" s="38"/>
      <c r="C10" s="46"/>
      <c r="D10" s="59" t="s">
        <v>108</v>
      </c>
      <c r="E10" s="59"/>
      <c r="F10" s="59"/>
      <c r="G10" s="59"/>
      <c r="H10" s="59" t="s">
        <v>108</v>
      </c>
      <c r="I10" s="59"/>
      <c r="J10" s="59"/>
      <c r="K10" s="59"/>
      <c r="L10" s="46"/>
      <c r="M10" s="2"/>
    </row>
    <row r="11" spans="1:13" ht="14.25" thickTop="1" thickBot="1" x14ac:dyDescent="0.25">
      <c r="A11" s="37"/>
      <c r="B11" s="38"/>
      <c r="C11" s="46"/>
      <c r="D11" s="37"/>
      <c r="E11" s="46"/>
      <c r="F11" s="46"/>
      <c r="G11" s="46"/>
      <c r="H11" s="46"/>
      <c r="I11" s="46"/>
      <c r="J11" s="46"/>
      <c r="K11" s="46"/>
      <c r="L11" s="46"/>
      <c r="M11" s="2"/>
    </row>
    <row r="12" spans="1:13" ht="14.25" thickTop="1" thickBot="1" x14ac:dyDescent="0.25">
      <c r="A12" s="60">
        <v>3</v>
      </c>
      <c r="B12" s="50" t="s">
        <v>27</v>
      </c>
      <c r="C12" s="51" t="str">
        <f>Info!$B$5</f>
        <v>A</v>
      </c>
      <c r="D12" s="52" t="s">
        <v>103</v>
      </c>
      <c r="E12" s="82">
        <v>1</v>
      </c>
      <c r="F12" s="90"/>
      <c r="G12" s="91"/>
      <c r="H12" s="51" t="s">
        <v>104</v>
      </c>
      <c r="I12" s="82">
        <v>4</v>
      </c>
      <c r="J12" s="83"/>
      <c r="K12" s="84"/>
      <c r="L12" s="53">
        <v>3</v>
      </c>
      <c r="M12" s="2"/>
    </row>
    <row r="13" spans="1:13" ht="13.5" thickBot="1" x14ac:dyDescent="0.25">
      <c r="A13" s="61" t="s">
        <v>106</v>
      </c>
      <c r="B13" s="55" t="s">
        <v>107</v>
      </c>
      <c r="C13" s="56">
        <v>3</v>
      </c>
      <c r="D13" s="57"/>
      <c r="E13" s="85" t="str">
        <f>Info!$E$5</f>
        <v>Seed #1</v>
      </c>
      <c r="F13" s="88"/>
      <c r="G13" s="89"/>
      <c r="H13" s="56" t="s">
        <v>104</v>
      </c>
      <c r="I13" s="85" t="str">
        <f>Info!$H$5</f>
        <v>Seed #16</v>
      </c>
      <c r="J13" s="86"/>
      <c r="K13" s="87"/>
      <c r="L13" s="58" t="str">
        <f>Info!$F$5</f>
        <v>Seed #8</v>
      </c>
      <c r="M13" s="2"/>
    </row>
    <row r="14" spans="1:13" ht="14.25" thickTop="1" thickBot="1" x14ac:dyDescent="0.25">
      <c r="A14" s="48"/>
      <c r="B14" s="38"/>
      <c r="C14" s="46"/>
      <c r="D14" s="59" t="s">
        <v>108</v>
      </c>
      <c r="E14" s="59"/>
      <c r="F14" s="59"/>
      <c r="G14" s="59"/>
      <c r="H14" s="59" t="s">
        <v>108</v>
      </c>
      <c r="I14" s="59"/>
      <c r="J14" s="59"/>
      <c r="K14" s="59"/>
      <c r="L14" s="46"/>
      <c r="M14" s="2"/>
    </row>
    <row r="15" spans="1:13" ht="14.25" thickTop="1" thickBot="1" x14ac:dyDescent="0.25">
      <c r="A15" s="37"/>
      <c r="B15" s="38"/>
      <c r="C15" s="46"/>
      <c r="D15" s="37"/>
      <c r="E15" s="46"/>
      <c r="F15" s="46"/>
      <c r="G15" s="46"/>
      <c r="H15" s="46"/>
      <c r="I15" s="46"/>
      <c r="J15" s="46"/>
      <c r="K15" s="46"/>
      <c r="L15" s="46"/>
      <c r="M15" s="2"/>
    </row>
    <row r="16" spans="1:13" ht="14.25" thickTop="1" thickBot="1" x14ac:dyDescent="0.25">
      <c r="A16" s="60">
        <v>4</v>
      </c>
      <c r="B16" s="50" t="s">
        <v>27</v>
      </c>
      <c r="C16" s="51" t="str">
        <f>Info!$B$8</f>
        <v>D</v>
      </c>
      <c r="D16" s="52" t="s">
        <v>103</v>
      </c>
      <c r="E16" s="82">
        <v>1</v>
      </c>
      <c r="F16" s="90"/>
      <c r="G16" s="91"/>
      <c r="H16" s="51" t="s">
        <v>104</v>
      </c>
      <c r="I16" s="82">
        <v>4</v>
      </c>
      <c r="J16" s="83"/>
      <c r="K16" s="84"/>
      <c r="L16" s="53">
        <v>3</v>
      </c>
      <c r="M16" s="2"/>
    </row>
    <row r="17" spans="1:13" ht="13.5" thickBot="1" x14ac:dyDescent="0.25">
      <c r="A17" s="61" t="s">
        <v>106</v>
      </c>
      <c r="B17" s="55" t="s">
        <v>107</v>
      </c>
      <c r="C17" s="56">
        <v>3</v>
      </c>
      <c r="D17" s="57"/>
      <c r="E17" s="85" t="str">
        <f>Info!$F$8</f>
        <v>Seed #5</v>
      </c>
      <c r="F17" s="88"/>
      <c r="G17" s="89"/>
      <c r="H17" s="56" t="s">
        <v>104</v>
      </c>
      <c r="I17" s="85" t="str">
        <f>Info!$H$7</f>
        <v>Seed #14</v>
      </c>
      <c r="J17" s="86"/>
      <c r="K17" s="87"/>
      <c r="L17" s="58" t="str">
        <f>Info!$H$8</f>
        <v>Seed #13</v>
      </c>
      <c r="M17" s="2"/>
    </row>
    <row r="18" spans="1:13" ht="14.25" thickTop="1" thickBot="1" x14ac:dyDescent="0.25">
      <c r="A18" s="48"/>
      <c r="B18" s="38"/>
      <c r="C18" s="46"/>
      <c r="D18" s="59" t="s">
        <v>108</v>
      </c>
      <c r="E18" s="59"/>
      <c r="F18" s="59"/>
      <c r="G18" s="59"/>
      <c r="H18" s="59" t="s">
        <v>108</v>
      </c>
      <c r="I18" s="59"/>
      <c r="J18" s="59"/>
      <c r="K18" s="59"/>
      <c r="L18" s="46"/>
      <c r="M18" s="2"/>
    </row>
    <row r="19" spans="1:13" ht="14.25" thickTop="1" thickBot="1" x14ac:dyDescent="0.25">
      <c r="A19" s="37"/>
      <c r="B19" s="38"/>
      <c r="C19" s="46"/>
      <c r="D19" s="37"/>
      <c r="E19" s="46"/>
      <c r="F19" s="46"/>
      <c r="G19" s="46"/>
      <c r="H19" s="46"/>
      <c r="I19" s="46"/>
      <c r="J19" s="46"/>
      <c r="K19" s="46"/>
      <c r="L19" s="46"/>
      <c r="M19" s="2"/>
    </row>
    <row r="20" spans="1:13" ht="14.25" thickTop="1" thickBot="1" x14ac:dyDescent="0.25">
      <c r="A20" s="60">
        <v>5</v>
      </c>
      <c r="B20" s="50" t="s">
        <v>27</v>
      </c>
      <c r="C20" s="51" t="str">
        <f>Info!$B$8</f>
        <v>D</v>
      </c>
      <c r="D20" s="52" t="s">
        <v>103</v>
      </c>
      <c r="E20" s="82">
        <v>2</v>
      </c>
      <c r="F20" s="90"/>
      <c r="G20" s="91"/>
      <c r="H20" s="51" t="s">
        <v>104</v>
      </c>
      <c r="I20" s="82">
        <v>3</v>
      </c>
      <c r="J20" s="83"/>
      <c r="K20" s="84"/>
      <c r="L20" s="53">
        <v>1</v>
      </c>
      <c r="M20" s="2"/>
    </row>
    <row r="21" spans="1:13" ht="13.5" thickBot="1" x14ac:dyDescent="0.25">
      <c r="A21" s="61" t="s">
        <v>106</v>
      </c>
      <c r="B21" s="55" t="s">
        <v>107</v>
      </c>
      <c r="C21" s="56">
        <v>4</v>
      </c>
      <c r="D21" s="57"/>
      <c r="E21" s="85" t="str">
        <f>Info!$E$7</f>
        <v>Seed #3</v>
      </c>
      <c r="F21" s="88"/>
      <c r="G21" s="89"/>
      <c r="H21" s="56" t="s">
        <v>104</v>
      </c>
      <c r="I21" s="85" t="str">
        <f>Info!$H$8</f>
        <v>Seed #13</v>
      </c>
      <c r="J21" s="86"/>
      <c r="K21" s="87"/>
      <c r="L21" s="58" t="str">
        <f>Info!$F$8</f>
        <v>Seed #5</v>
      </c>
      <c r="M21" s="2"/>
    </row>
    <row r="22" spans="1:13" ht="14.25" thickTop="1" thickBot="1" x14ac:dyDescent="0.25">
      <c r="A22" s="48"/>
      <c r="B22" s="38"/>
      <c r="C22" s="46"/>
      <c r="D22" s="59" t="s">
        <v>108</v>
      </c>
      <c r="E22" s="59"/>
      <c r="F22" s="59"/>
      <c r="G22" s="59"/>
      <c r="H22" s="59" t="s">
        <v>108</v>
      </c>
      <c r="I22" s="59"/>
      <c r="J22" s="59"/>
      <c r="K22" s="59"/>
      <c r="L22" s="46"/>
      <c r="M22" s="2"/>
    </row>
    <row r="23" spans="1:13" ht="14.25" thickTop="1" thickBot="1" x14ac:dyDescent="0.25">
      <c r="A23" s="37"/>
      <c r="B23" s="38"/>
      <c r="C23" s="46"/>
      <c r="D23" s="37"/>
      <c r="E23" s="46"/>
      <c r="F23" s="46"/>
      <c r="G23" s="46"/>
      <c r="H23" s="46"/>
      <c r="I23" s="46"/>
      <c r="J23" s="46"/>
      <c r="K23" s="46"/>
      <c r="L23" s="46"/>
      <c r="M23" s="2"/>
    </row>
    <row r="24" spans="1:13" ht="14.25" thickTop="1" thickBot="1" x14ac:dyDescent="0.25">
      <c r="A24" s="60">
        <v>6</v>
      </c>
      <c r="B24" s="50" t="s">
        <v>27</v>
      </c>
      <c r="C24" s="51" t="str">
        <f>Info!$B$8</f>
        <v>D</v>
      </c>
      <c r="D24" s="52" t="s">
        <v>103</v>
      </c>
      <c r="E24" s="82">
        <v>3</v>
      </c>
      <c r="F24" s="90"/>
      <c r="G24" s="91"/>
      <c r="H24" s="51" t="s">
        <v>104</v>
      </c>
      <c r="I24" s="82">
        <v>4</v>
      </c>
      <c r="J24" s="83"/>
      <c r="K24" s="84"/>
      <c r="L24" s="53">
        <v>2</v>
      </c>
      <c r="M24" s="2"/>
    </row>
    <row r="25" spans="1:13" ht="13.5" thickBot="1" x14ac:dyDescent="0.25">
      <c r="A25" s="61" t="s">
        <v>106</v>
      </c>
      <c r="B25" s="55" t="s">
        <v>107</v>
      </c>
      <c r="C25" s="56">
        <v>5</v>
      </c>
      <c r="D25" s="57"/>
      <c r="E25" s="85" t="str">
        <f>Info!$H$8</f>
        <v>Seed #13</v>
      </c>
      <c r="F25" s="88"/>
      <c r="G25" s="89"/>
      <c r="H25" s="56" t="s">
        <v>104</v>
      </c>
      <c r="I25" s="85" t="str">
        <f>Info!$H$7</f>
        <v>Seed #14</v>
      </c>
      <c r="J25" s="86"/>
      <c r="K25" s="87"/>
      <c r="L25" s="58" t="str">
        <f>Info!$E$7</f>
        <v>Seed #3</v>
      </c>
      <c r="M25" s="2"/>
    </row>
    <row r="26" spans="1:13" ht="14.25" thickTop="1" thickBot="1" x14ac:dyDescent="0.25">
      <c r="A26" s="48"/>
      <c r="B26" s="38"/>
      <c r="C26" s="46"/>
      <c r="D26" s="59" t="s">
        <v>108</v>
      </c>
      <c r="E26" s="59"/>
      <c r="F26" s="59"/>
      <c r="G26" s="59"/>
      <c r="H26" s="59" t="s">
        <v>108</v>
      </c>
      <c r="I26" s="59"/>
      <c r="J26" s="59"/>
      <c r="K26" s="59"/>
      <c r="L26" s="46"/>
      <c r="M26" s="2"/>
    </row>
    <row r="27" spans="1:13" ht="14.25" thickTop="1" thickBot="1" x14ac:dyDescent="0.25">
      <c r="A27" s="49"/>
      <c r="B27" s="38"/>
      <c r="C27" s="46"/>
      <c r="D27" s="37"/>
      <c r="E27" s="46"/>
      <c r="F27" s="46"/>
      <c r="G27" s="46"/>
      <c r="H27" s="46"/>
      <c r="I27" s="46"/>
      <c r="J27" s="46"/>
      <c r="K27" s="46"/>
      <c r="L27" s="46"/>
      <c r="M27" s="2"/>
    </row>
    <row r="28" spans="1:13" ht="14.25" thickTop="1" thickBot="1" x14ac:dyDescent="0.25">
      <c r="A28" s="60">
        <v>7</v>
      </c>
      <c r="B28" s="50" t="s">
        <v>27</v>
      </c>
      <c r="C28" s="51" t="e">
        <f>Info!#REF!</f>
        <v>#REF!</v>
      </c>
      <c r="D28" s="52" t="s">
        <v>103</v>
      </c>
      <c r="E28" s="82">
        <v>3</v>
      </c>
      <c r="F28" s="90"/>
      <c r="G28" s="91"/>
      <c r="H28" s="51" t="s">
        <v>104</v>
      </c>
      <c r="I28" s="82">
        <v>4</v>
      </c>
      <c r="J28" s="83"/>
      <c r="K28" s="84"/>
      <c r="L28" s="53">
        <v>2</v>
      </c>
      <c r="M28" s="2"/>
    </row>
    <row r="29" spans="1:13" ht="13.5" thickBot="1" x14ac:dyDescent="0.25">
      <c r="A29" s="61" t="s">
        <v>106</v>
      </c>
      <c r="B29" s="55" t="s">
        <v>107</v>
      </c>
      <c r="C29" s="56">
        <v>5</v>
      </c>
      <c r="D29" s="57"/>
      <c r="E29" s="85" t="e">
        <f>Info!#REF!</f>
        <v>#REF!</v>
      </c>
      <c r="F29" s="88"/>
      <c r="G29" s="89"/>
      <c r="H29" s="56" t="s">
        <v>104</v>
      </c>
      <c r="I29" s="85" t="e">
        <f>Info!#REF!</f>
        <v>#REF!</v>
      </c>
      <c r="J29" s="86"/>
      <c r="K29" s="87"/>
      <c r="L29" s="58" t="e">
        <f>Info!#REF!</f>
        <v>#REF!</v>
      </c>
      <c r="M29" s="2"/>
    </row>
    <row r="30" spans="1:13" ht="14.25" thickTop="1" thickBot="1" x14ac:dyDescent="0.25">
      <c r="A30" s="48"/>
      <c r="B30" s="38"/>
      <c r="C30" s="46"/>
      <c r="D30" s="59" t="s">
        <v>108</v>
      </c>
      <c r="E30" s="59"/>
      <c r="F30" s="59"/>
      <c r="G30" s="59"/>
      <c r="H30" s="59" t="s">
        <v>108</v>
      </c>
      <c r="I30" s="59"/>
      <c r="J30" s="59"/>
      <c r="K30" s="59"/>
      <c r="L30" s="46"/>
      <c r="M30" s="2"/>
    </row>
    <row r="31" spans="1:13" ht="14.25" thickTop="1" thickBot="1" x14ac:dyDescent="0.25">
      <c r="A31" s="37"/>
      <c r="B31" s="38"/>
      <c r="C31" s="46"/>
      <c r="D31" s="37"/>
      <c r="E31" s="46"/>
      <c r="F31" s="46"/>
      <c r="G31" s="46"/>
      <c r="H31" s="46"/>
      <c r="I31" s="46"/>
      <c r="J31" s="46"/>
      <c r="K31" s="46"/>
      <c r="L31" s="46"/>
      <c r="M31" s="2"/>
    </row>
    <row r="32" spans="1:13" ht="14.25" thickTop="1" thickBot="1" x14ac:dyDescent="0.25">
      <c r="A32" s="60">
        <v>8</v>
      </c>
      <c r="B32" s="50" t="s">
        <v>27</v>
      </c>
      <c r="C32" s="51" t="e">
        <f>Info!#REF!</f>
        <v>#REF!</v>
      </c>
      <c r="D32" s="52" t="s">
        <v>103</v>
      </c>
      <c r="E32" s="82">
        <v>1</v>
      </c>
      <c r="F32" s="90"/>
      <c r="G32" s="91"/>
      <c r="H32" s="51" t="s">
        <v>104</v>
      </c>
      <c r="I32" s="82">
        <v>2</v>
      </c>
      <c r="J32" s="83"/>
      <c r="K32" s="84"/>
      <c r="L32" s="53">
        <v>4</v>
      </c>
      <c r="M32" s="2"/>
    </row>
    <row r="33" spans="1:13" ht="13.5" thickBot="1" x14ac:dyDescent="0.25">
      <c r="A33" s="61" t="s">
        <v>106</v>
      </c>
      <c r="B33" s="55" t="s">
        <v>107</v>
      </c>
      <c r="C33" s="56">
        <v>6</v>
      </c>
      <c r="D33" s="57"/>
      <c r="E33" s="85" t="e">
        <f>Info!#REF!</f>
        <v>#REF!</v>
      </c>
      <c r="F33" s="88"/>
      <c r="G33" s="89"/>
      <c r="H33" s="56" t="s">
        <v>104</v>
      </c>
      <c r="I33" s="85" t="e">
        <f>Info!#REF!</f>
        <v>#REF!</v>
      </c>
      <c r="J33" s="86"/>
      <c r="K33" s="87"/>
      <c r="L33" s="58" t="e">
        <f>Info!#REF!</f>
        <v>#REF!</v>
      </c>
      <c r="M33" s="2"/>
    </row>
    <row r="34" spans="1:13" ht="14.25" thickTop="1" thickBot="1" x14ac:dyDescent="0.25">
      <c r="A34" s="37"/>
      <c r="B34" s="37"/>
      <c r="C34" s="37"/>
      <c r="D34" s="59" t="s">
        <v>108</v>
      </c>
      <c r="E34" s="59"/>
      <c r="F34" s="59"/>
      <c r="G34" s="59"/>
      <c r="H34" s="59" t="s">
        <v>108</v>
      </c>
      <c r="I34" s="59"/>
      <c r="J34" s="59"/>
      <c r="K34" s="59"/>
      <c r="L34" s="37"/>
      <c r="M34" s="2"/>
    </row>
    <row r="35" spans="1:13" ht="13.5" thickTop="1" x14ac:dyDescent="0.2">
      <c r="A35" s="37"/>
      <c r="B35" s="37" t="s">
        <v>101</v>
      </c>
      <c r="C35" s="37"/>
      <c r="D35" s="37"/>
      <c r="E35" s="37" t="s">
        <v>31</v>
      </c>
      <c r="F35" s="46" t="str">
        <f>Info!$C$14</f>
        <v>Court 2</v>
      </c>
      <c r="G35" s="37"/>
      <c r="H35" s="37"/>
      <c r="I35" s="37"/>
      <c r="J35" s="37"/>
      <c r="K35" s="37"/>
      <c r="L35" s="37"/>
    </row>
    <row r="36" spans="1:13" x14ac:dyDescent="0.2">
      <c r="A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3" ht="13.5" thickBot="1" x14ac:dyDescent="0.25">
      <c r="A37" s="37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46" t="s">
        <v>105</v>
      </c>
    </row>
    <row r="38" spans="1:13" ht="14.25" thickTop="1" thickBot="1" x14ac:dyDescent="0.25">
      <c r="A38" s="60">
        <v>1</v>
      </c>
      <c r="B38" s="50" t="s">
        <v>27</v>
      </c>
      <c r="C38" s="51" t="str">
        <f>Info!$B$8</f>
        <v>D</v>
      </c>
      <c r="D38" s="52" t="s">
        <v>103</v>
      </c>
      <c r="E38" s="82">
        <v>1</v>
      </c>
      <c r="F38" s="90"/>
      <c r="G38" s="91"/>
      <c r="H38" s="51" t="s">
        <v>104</v>
      </c>
      <c r="I38" s="82">
        <v>3</v>
      </c>
      <c r="J38" s="83"/>
      <c r="K38" s="84"/>
      <c r="L38" s="53">
        <v>2</v>
      </c>
    </row>
    <row r="39" spans="1:13" ht="13.5" thickBot="1" x14ac:dyDescent="0.25">
      <c r="A39" s="54">
        <v>0.33333333333333331</v>
      </c>
      <c r="B39" s="55" t="s">
        <v>107</v>
      </c>
      <c r="C39" s="56">
        <v>1</v>
      </c>
      <c r="D39" s="57"/>
      <c r="E39" s="85" t="str">
        <f>Info!$F$8</f>
        <v>Seed #5</v>
      </c>
      <c r="F39" s="88"/>
      <c r="G39" s="89"/>
      <c r="H39" s="56" t="s">
        <v>104</v>
      </c>
      <c r="I39" s="85" t="str">
        <f>Info!$H$8</f>
        <v>Seed #13</v>
      </c>
      <c r="J39" s="86"/>
      <c r="K39" s="87"/>
      <c r="L39" s="58" t="str">
        <f>Info!$E$7</f>
        <v>Seed #3</v>
      </c>
    </row>
    <row r="40" spans="1:13" ht="14.25" thickTop="1" thickBot="1" x14ac:dyDescent="0.25">
      <c r="A40" s="47"/>
      <c r="B40" s="38"/>
      <c r="C40" s="46"/>
      <c r="D40" s="59" t="s">
        <v>108</v>
      </c>
      <c r="E40" s="59"/>
      <c r="F40" s="59"/>
      <c r="G40" s="59"/>
      <c r="H40" s="59" t="s">
        <v>108</v>
      </c>
      <c r="I40" s="59"/>
      <c r="J40" s="59"/>
      <c r="K40" s="59"/>
      <c r="L40" s="46"/>
    </row>
    <row r="41" spans="1:13" ht="14.25" thickTop="1" thickBot="1" x14ac:dyDescent="0.25">
      <c r="A41" s="37"/>
      <c r="B41" s="38"/>
      <c r="C41" s="46"/>
      <c r="D41" s="37"/>
      <c r="E41" s="46"/>
      <c r="F41" s="46"/>
      <c r="G41" s="46"/>
      <c r="H41" s="46"/>
      <c r="I41" s="46"/>
      <c r="J41" s="46"/>
      <c r="K41" s="46"/>
      <c r="L41" s="46"/>
    </row>
    <row r="42" spans="1:13" ht="14.25" thickTop="1" thickBot="1" x14ac:dyDescent="0.25">
      <c r="A42" s="60">
        <v>2</v>
      </c>
      <c r="B42" s="50" t="s">
        <v>27</v>
      </c>
      <c r="C42" s="51" t="str">
        <f>Info!$B$8</f>
        <v>D</v>
      </c>
      <c r="D42" s="52" t="s">
        <v>103</v>
      </c>
      <c r="E42" s="82">
        <v>2</v>
      </c>
      <c r="F42" s="90"/>
      <c r="G42" s="91"/>
      <c r="H42" s="51" t="s">
        <v>104</v>
      </c>
      <c r="I42" s="82">
        <v>4</v>
      </c>
      <c r="J42" s="83"/>
      <c r="K42" s="84"/>
      <c r="L42" s="53">
        <v>1</v>
      </c>
    </row>
    <row r="43" spans="1:13" ht="13.5" thickBot="1" x14ac:dyDescent="0.25">
      <c r="A43" s="54">
        <v>0.375</v>
      </c>
      <c r="B43" s="55" t="s">
        <v>107</v>
      </c>
      <c r="C43" s="56">
        <v>2</v>
      </c>
      <c r="D43" s="57"/>
      <c r="E43" s="85" t="str">
        <f>Info!$E$7</f>
        <v>Seed #3</v>
      </c>
      <c r="F43" s="88"/>
      <c r="G43" s="89"/>
      <c r="H43" s="56" t="s">
        <v>104</v>
      </c>
      <c r="I43" s="85" t="str">
        <f>Info!$H$7</f>
        <v>Seed #14</v>
      </c>
      <c r="J43" s="86"/>
      <c r="K43" s="87"/>
      <c r="L43" s="58" t="str">
        <f>Info!$F$8</f>
        <v>Seed #5</v>
      </c>
    </row>
    <row r="44" spans="1:13" ht="14.25" thickTop="1" thickBot="1" x14ac:dyDescent="0.25">
      <c r="A44" s="47"/>
      <c r="B44" s="38"/>
      <c r="C44" s="46"/>
      <c r="D44" s="59" t="s">
        <v>108</v>
      </c>
      <c r="E44" s="59"/>
      <c r="F44" s="59"/>
      <c r="G44" s="59"/>
      <c r="H44" s="59" t="s">
        <v>108</v>
      </c>
      <c r="I44" s="59"/>
      <c r="J44" s="59"/>
      <c r="K44" s="59"/>
      <c r="L44" s="46"/>
    </row>
    <row r="45" spans="1:13" ht="14.25" thickTop="1" thickBot="1" x14ac:dyDescent="0.25">
      <c r="A45" s="37"/>
      <c r="B45" s="38"/>
      <c r="C45" s="46"/>
      <c r="D45" s="37"/>
      <c r="E45" s="46"/>
      <c r="F45" s="46"/>
      <c r="G45" s="46"/>
      <c r="H45" s="46"/>
      <c r="I45" s="46"/>
      <c r="J45" s="46"/>
      <c r="K45" s="46"/>
      <c r="L45" s="46"/>
    </row>
    <row r="46" spans="1:13" ht="14.25" thickTop="1" thickBot="1" x14ac:dyDescent="0.25">
      <c r="A46" s="60">
        <v>3</v>
      </c>
      <c r="B46" s="50" t="s">
        <v>27</v>
      </c>
      <c r="C46" s="51" t="e">
        <f>Info!#REF!</f>
        <v>#REF!</v>
      </c>
      <c r="D46" s="52" t="s">
        <v>103</v>
      </c>
      <c r="E46" s="82">
        <v>2</v>
      </c>
      <c r="F46" s="90"/>
      <c r="G46" s="91"/>
      <c r="H46" s="51" t="s">
        <v>104</v>
      </c>
      <c r="I46" s="82">
        <v>4</v>
      </c>
      <c r="J46" s="83"/>
      <c r="K46" s="84"/>
      <c r="L46" s="53">
        <v>1</v>
      </c>
    </row>
    <row r="47" spans="1:13" ht="13.5" thickBot="1" x14ac:dyDescent="0.25">
      <c r="A47" s="61" t="s">
        <v>106</v>
      </c>
      <c r="B47" s="55" t="s">
        <v>107</v>
      </c>
      <c r="C47" s="56">
        <v>2</v>
      </c>
      <c r="D47" s="57"/>
      <c r="E47" s="85" t="e">
        <f>Info!#REF!</f>
        <v>#REF!</v>
      </c>
      <c r="F47" s="88"/>
      <c r="G47" s="89"/>
      <c r="H47" s="56" t="s">
        <v>104</v>
      </c>
      <c r="I47" s="85" t="e">
        <f>Info!#REF!</f>
        <v>#REF!</v>
      </c>
      <c r="J47" s="86"/>
      <c r="K47" s="87"/>
      <c r="L47" s="58" t="e">
        <f>Info!#REF!</f>
        <v>#REF!</v>
      </c>
    </row>
    <row r="48" spans="1:13" ht="14.25" thickTop="1" thickBot="1" x14ac:dyDescent="0.25">
      <c r="A48" s="48"/>
      <c r="B48" s="38"/>
      <c r="C48" s="46"/>
      <c r="D48" s="59" t="s">
        <v>108</v>
      </c>
      <c r="E48" s="59"/>
      <c r="F48" s="59"/>
      <c r="G48" s="59"/>
      <c r="H48" s="59" t="s">
        <v>108</v>
      </c>
      <c r="I48" s="59"/>
      <c r="J48" s="59"/>
      <c r="K48" s="59"/>
      <c r="L48" s="46"/>
    </row>
    <row r="49" spans="1:12" ht="14.25" thickTop="1" thickBot="1" x14ac:dyDescent="0.25">
      <c r="A49" s="37"/>
      <c r="B49" s="38"/>
      <c r="C49" s="46"/>
      <c r="D49" s="37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0">
        <v>4</v>
      </c>
      <c r="B50" s="50" t="s">
        <v>27</v>
      </c>
      <c r="C50" s="51" t="e">
        <f>Info!#REF!</f>
        <v>#REF!</v>
      </c>
      <c r="D50" s="52" t="s">
        <v>103</v>
      </c>
      <c r="E50" s="82">
        <v>1</v>
      </c>
      <c r="F50" s="90"/>
      <c r="G50" s="91"/>
      <c r="H50" s="51" t="s">
        <v>104</v>
      </c>
      <c r="I50" s="82">
        <v>4</v>
      </c>
      <c r="J50" s="83"/>
      <c r="K50" s="84"/>
      <c r="L50" s="53">
        <v>3</v>
      </c>
    </row>
    <row r="51" spans="1:12" ht="13.5" thickBot="1" x14ac:dyDescent="0.25">
      <c r="A51" s="61" t="s">
        <v>106</v>
      </c>
      <c r="B51" s="55" t="s">
        <v>107</v>
      </c>
      <c r="C51" s="56">
        <v>3</v>
      </c>
      <c r="D51" s="57"/>
      <c r="E51" s="85" t="e">
        <f>Info!#REF!</f>
        <v>#REF!</v>
      </c>
      <c r="F51" s="88"/>
      <c r="G51" s="89"/>
      <c r="H51" s="56" t="s">
        <v>104</v>
      </c>
      <c r="I51" s="85" t="e">
        <f>Info!#REF!</f>
        <v>#REF!</v>
      </c>
      <c r="J51" s="86"/>
      <c r="K51" s="87"/>
      <c r="L51" s="58" t="e">
        <f>Info!#REF!</f>
        <v>#REF!</v>
      </c>
    </row>
    <row r="52" spans="1:12" ht="14.25" thickTop="1" thickBot="1" x14ac:dyDescent="0.25">
      <c r="A52" s="48"/>
      <c r="B52" s="38"/>
      <c r="C52" s="46"/>
      <c r="D52" s="59" t="s">
        <v>108</v>
      </c>
      <c r="E52" s="59"/>
      <c r="F52" s="59"/>
      <c r="G52" s="59"/>
      <c r="H52" s="59" t="s">
        <v>108</v>
      </c>
      <c r="I52" s="59"/>
      <c r="J52" s="59"/>
      <c r="K52" s="59"/>
      <c r="L52" s="46"/>
    </row>
    <row r="53" spans="1:12" ht="14.25" thickTop="1" thickBot="1" x14ac:dyDescent="0.25">
      <c r="A53" s="37"/>
      <c r="B53" s="38"/>
      <c r="C53" s="46"/>
      <c r="D53" s="37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0">
        <v>5</v>
      </c>
      <c r="B54" s="50" t="s">
        <v>27</v>
      </c>
      <c r="C54" s="51" t="e">
        <f>Info!#REF!</f>
        <v>#REF!</v>
      </c>
      <c r="D54" s="52" t="s">
        <v>103</v>
      </c>
      <c r="E54" s="82">
        <v>2</v>
      </c>
      <c r="F54" s="90"/>
      <c r="G54" s="91"/>
      <c r="H54" s="51" t="s">
        <v>104</v>
      </c>
      <c r="I54" s="82">
        <v>3</v>
      </c>
      <c r="J54" s="83"/>
      <c r="K54" s="84"/>
      <c r="L54" s="53">
        <v>1</v>
      </c>
    </row>
    <row r="55" spans="1:12" ht="13.5" thickBot="1" x14ac:dyDescent="0.25">
      <c r="A55" s="61" t="s">
        <v>106</v>
      </c>
      <c r="B55" s="55" t="s">
        <v>107</v>
      </c>
      <c r="C55" s="56">
        <v>4</v>
      </c>
      <c r="D55" s="57"/>
      <c r="E55" s="85" t="e">
        <f>Info!#REF!</f>
        <v>#REF!</v>
      </c>
      <c r="F55" s="88"/>
      <c r="G55" s="89"/>
      <c r="H55" s="56" t="s">
        <v>104</v>
      </c>
      <c r="I55" s="85" t="e">
        <f>Info!#REF!</f>
        <v>#REF!</v>
      </c>
      <c r="J55" s="86"/>
      <c r="K55" s="87"/>
      <c r="L55" s="58" t="e">
        <f>Info!#REF!</f>
        <v>#REF!</v>
      </c>
    </row>
    <row r="56" spans="1:12" ht="14.25" thickTop="1" thickBot="1" x14ac:dyDescent="0.25">
      <c r="A56" s="48"/>
      <c r="B56" s="38"/>
      <c r="C56" s="46"/>
      <c r="D56" s="59" t="s">
        <v>108</v>
      </c>
      <c r="E56" s="59"/>
      <c r="F56" s="59"/>
      <c r="G56" s="59"/>
      <c r="H56" s="59" t="s">
        <v>108</v>
      </c>
      <c r="I56" s="59"/>
      <c r="J56" s="59"/>
      <c r="K56" s="59"/>
      <c r="L56" s="46"/>
    </row>
    <row r="57" spans="1:12" ht="14.25" thickTop="1" thickBot="1" x14ac:dyDescent="0.25">
      <c r="A57" s="37"/>
      <c r="B57" s="38"/>
      <c r="C57" s="46"/>
      <c r="D57" s="37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0">
        <v>6</v>
      </c>
      <c r="B58" s="50" t="s">
        <v>27</v>
      </c>
      <c r="C58" s="51" t="e">
        <f>Info!#REF!</f>
        <v>#REF!</v>
      </c>
      <c r="D58" s="52" t="s">
        <v>103</v>
      </c>
      <c r="E58" s="82">
        <v>2</v>
      </c>
      <c r="F58" s="90"/>
      <c r="G58" s="91"/>
      <c r="H58" s="51" t="s">
        <v>104</v>
      </c>
      <c r="I58" s="82">
        <v>3</v>
      </c>
      <c r="J58" s="83"/>
      <c r="K58" s="84"/>
      <c r="L58" s="53">
        <v>1</v>
      </c>
    </row>
    <row r="59" spans="1:12" ht="13.5" thickBot="1" x14ac:dyDescent="0.25">
      <c r="A59" s="61" t="s">
        <v>106</v>
      </c>
      <c r="B59" s="55" t="s">
        <v>107</v>
      </c>
      <c r="C59" s="56">
        <v>4</v>
      </c>
      <c r="D59" s="57"/>
      <c r="E59" s="85" t="e">
        <f>Info!#REF!</f>
        <v>#REF!</v>
      </c>
      <c r="F59" s="88"/>
      <c r="G59" s="89"/>
      <c r="H59" s="56" t="s">
        <v>104</v>
      </c>
      <c r="I59" s="85" t="e">
        <f>Info!#REF!</f>
        <v>#REF!</v>
      </c>
      <c r="J59" s="86"/>
      <c r="K59" s="87"/>
      <c r="L59" s="58" t="e">
        <f>Info!#REF!</f>
        <v>#REF!</v>
      </c>
    </row>
    <row r="60" spans="1:12" ht="14.25" thickTop="1" thickBot="1" x14ac:dyDescent="0.25">
      <c r="A60" s="48"/>
      <c r="B60" s="38"/>
      <c r="C60" s="46"/>
      <c r="D60" s="59" t="s">
        <v>108</v>
      </c>
      <c r="E60" s="59"/>
      <c r="F60" s="59"/>
      <c r="G60" s="59"/>
      <c r="H60" s="59" t="s">
        <v>108</v>
      </c>
      <c r="I60" s="59"/>
      <c r="J60" s="59"/>
      <c r="K60" s="59"/>
      <c r="L60" s="46"/>
    </row>
    <row r="61" spans="1:12" ht="14.25" thickTop="1" thickBot="1" x14ac:dyDescent="0.25">
      <c r="A61" s="49"/>
      <c r="B61" s="38"/>
      <c r="C61" s="46"/>
      <c r="D61" s="37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0">
        <v>7</v>
      </c>
      <c r="B62" s="50" t="s">
        <v>27</v>
      </c>
      <c r="C62" s="51" t="e">
        <f>Info!#REF!</f>
        <v>#REF!</v>
      </c>
      <c r="D62" s="52" t="s">
        <v>103</v>
      </c>
      <c r="E62" s="82">
        <v>3</v>
      </c>
      <c r="F62" s="90"/>
      <c r="G62" s="91"/>
      <c r="H62" s="51" t="s">
        <v>104</v>
      </c>
      <c r="I62" s="82">
        <v>4</v>
      </c>
      <c r="J62" s="83"/>
      <c r="K62" s="84"/>
      <c r="L62" s="53">
        <v>2</v>
      </c>
    </row>
    <row r="63" spans="1:12" ht="13.5" thickBot="1" x14ac:dyDescent="0.25">
      <c r="A63" s="61" t="s">
        <v>106</v>
      </c>
      <c r="B63" s="55" t="s">
        <v>107</v>
      </c>
      <c r="C63" s="56">
        <v>5</v>
      </c>
      <c r="D63" s="57"/>
      <c r="E63" s="85" t="e">
        <f>Info!#REF!</f>
        <v>#REF!</v>
      </c>
      <c r="F63" s="88"/>
      <c r="G63" s="89"/>
      <c r="H63" s="56" t="s">
        <v>104</v>
      </c>
      <c r="I63" s="85" t="e">
        <f>Info!#REF!</f>
        <v>#REF!</v>
      </c>
      <c r="J63" s="86"/>
      <c r="K63" s="87"/>
      <c r="L63" s="58" t="e">
        <f>Info!#REF!</f>
        <v>#REF!</v>
      </c>
    </row>
    <row r="64" spans="1:12" ht="14.25" thickTop="1" thickBot="1" x14ac:dyDescent="0.25">
      <c r="A64" s="48"/>
      <c r="B64" s="38"/>
      <c r="C64" s="46"/>
      <c r="D64" s="59" t="s">
        <v>108</v>
      </c>
      <c r="E64" s="59"/>
      <c r="F64" s="59"/>
      <c r="G64" s="59"/>
      <c r="H64" s="59" t="s">
        <v>108</v>
      </c>
      <c r="I64" s="59"/>
      <c r="J64" s="59"/>
      <c r="K64" s="59"/>
      <c r="L64" s="46"/>
    </row>
    <row r="65" spans="1:12" ht="14.25" thickTop="1" thickBot="1" x14ac:dyDescent="0.25">
      <c r="A65" s="37"/>
      <c r="B65" s="38"/>
      <c r="C65" s="46"/>
      <c r="D65" s="37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0">
        <v>8</v>
      </c>
      <c r="B66" s="50" t="s">
        <v>27</v>
      </c>
      <c r="C66" s="51" t="e">
        <f>Info!#REF!</f>
        <v>#REF!</v>
      </c>
      <c r="D66" s="52" t="s">
        <v>103</v>
      </c>
      <c r="E66" s="82">
        <v>1</v>
      </c>
      <c r="F66" s="90"/>
      <c r="G66" s="91"/>
      <c r="H66" s="51" t="s">
        <v>104</v>
      </c>
      <c r="I66" s="82">
        <v>2</v>
      </c>
      <c r="J66" s="83"/>
      <c r="K66" s="84"/>
      <c r="L66" s="53">
        <v>4</v>
      </c>
    </row>
    <row r="67" spans="1:12" ht="13.5" thickBot="1" x14ac:dyDescent="0.25">
      <c r="A67" s="61" t="s">
        <v>106</v>
      </c>
      <c r="B67" s="55" t="s">
        <v>107</v>
      </c>
      <c r="C67" s="56">
        <v>6</v>
      </c>
      <c r="D67" s="57"/>
      <c r="E67" s="85" t="e">
        <f>Info!#REF!</f>
        <v>#REF!</v>
      </c>
      <c r="F67" s="88"/>
      <c r="G67" s="89"/>
      <c r="H67" s="56" t="s">
        <v>104</v>
      </c>
      <c r="I67" s="85" t="e">
        <f>Info!#REF!</f>
        <v>#REF!</v>
      </c>
      <c r="J67" s="86"/>
      <c r="K67" s="87"/>
      <c r="L67" s="58" t="e">
        <f>Info!#REF!</f>
        <v>#REF!</v>
      </c>
    </row>
    <row r="68" spans="1:12" ht="14.25" thickTop="1" thickBot="1" x14ac:dyDescent="0.25">
      <c r="A68" s="37"/>
      <c r="B68" s="37"/>
      <c r="C68" s="37"/>
      <c r="D68" s="59" t="s">
        <v>108</v>
      </c>
      <c r="E68" s="59"/>
      <c r="F68" s="59"/>
      <c r="G68" s="59"/>
      <c r="H68" s="59" t="s">
        <v>108</v>
      </c>
      <c r="I68" s="59"/>
      <c r="J68" s="59"/>
      <c r="K68" s="59"/>
      <c r="L68" s="37"/>
    </row>
    <row r="69" spans="1:12" ht="13.5" thickTop="1" x14ac:dyDescent="0.2">
      <c r="A69" s="37"/>
      <c r="B69" s="37" t="s">
        <v>101</v>
      </c>
      <c r="C69" s="37"/>
      <c r="D69" s="37"/>
      <c r="E69" s="37" t="s">
        <v>31</v>
      </c>
      <c r="F69" s="46" t="str">
        <f>Info!$C$15</f>
        <v>Court 3</v>
      </c>
      <c r="G69" s="37"/>
      <c r="H69" s="37"/>
      <c r="I69" s="37"/>
      <c r="J69" s="37"/>
      <c r="K69" s="37"/>
      <c r="L69" s="37"/>
    </row>
    <row r="70" spans="1:12" x14ac:dyDescent="0.2">
      <c r="A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3.5" thickBot="1" x14ac:dyDescent="0.25">
      <c r="A71" s="37" t="s">
        <v>102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46" t="s">
        <v>105</v>
      </c>
    </row>
    <row r="72" spans="1:12" ht="14.25" thickTop="1" thickBot="1" x14ac:dyDescent="0.25">
      <c r="A72" s="60">
        <v>1</v>
      </c>
      <c r="B72" s="50" t="s">
        <v>27</v>
      </c>
      <c r="C72" s="51" t="e">
        <f>Info!#REF!</f>
        <v>#REF!</v>
      </c>
      <c r="D72" s="52" t="s">
        <v>103</v>
      </c>
      <c r="E72" s="82">
        <v>1</v>
      </c>
      <c r="F72" s="90"/>
      <c r="G72" s="91"/>
      <c r="H72" s="51" t="s">
        <v>104</v>
      </c>
      <c r="I72" s="82">
        <v>3</v>
      </c>
      <c r="J72" s="83"/>
      <c r="K72" s="84"/>
      <c r="L72" s="53">
        <v>2</v>
      </c>
    </row>
    <row r="73" spans="1:12" ht="13.5" thickBot="1" x14ac:dyDescent="0.25">
      <c r="A73" s="54">
        <v>0.33333333333333331</v>
      </c>
      <c r="B73" s="55" t="s">
        <v>107</v>
      </c>
      <c r="C73" s="56">
        <v>1</v>
      </c>
      <c r="D73" s="57"/>
      <c r="E73" s="85" t="e">
        <f>Info!#REF!</f>
        <v>#REF!</v>
      </c>
      <c r="F73" s="88"/>
      <c r="G73" s="89"/>
      <c r="H73" s="56" t="s">
        <v>104</v>
      </c>
      <c r="I73" s="85" t="e">
        <f>Info!#REF!</f>
        <v>#REF!</v>
      </c>
      <c r="J73" s="86"/>
      <c r="K73" s="87"/>
      <c r="L73" s="58" t="e">
        <f>Info!#REF!</f>
        <v>#REF!</v>
      </c>
    </row>
    <row r="74" spans="1:12" ht="14.25" thickTop="1" thickBot="1" x14ac:dyDescent="0.25">
      <c r="A74" s="47"/>
      <c r="B74" s="38"/>
      <c r="C74" s="46"/>
      <c r="D74" s="59" t="s">
        <v>108</v>
      </c>
      <c r="E74" s="59"/>
      <c r="F74" s="59"/>
      <c r="G74" s="59"/>
      <c r="H74" s="59" t="s">
        <v>108</v>
      </c>
      <c r="I74" s="59"/>
      <c r="J74" s="59"/>
      <c r="K74" s="59"/>
      <c r="L74" s="46"/>
    </row>
    <row r="75" spans="1:12" ht="14.25" thickTop="1" thickBot="1" x14ac:dyDescent="0.25">
      <c r="A75" s="37"/>
      <c r="B75" s="38"/>
      <c r="C75" s="46"/>
      <c r="D75" s="37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0">
        <v>2</v>
      </c>
      <c r="B76" s="50" t="s">
        <v>27</v>
      </c>
      <c r="C76" s="51" t="s">
        <v>89</v>
      </c>
      <c r="D76" s="52" t="s">
        <v>103</v>
      </c>
      <c r="E76" s="82">
        <v>1</v>
      </c>
      <c r="F76" s="90"/>
      <c r="G76" s="91"/>
      <c r="H76" s="51" t="s">
        <v>104</v>
      </c>
      <c r="I76" s="82">
        <v>3</v>
      </c>
      <c r="J76" s="83"/>
      <c r="K76" s="84"/>
      <c r="L76" s="53">
        <v>2</v>
      </c>
    </row>
    <row r="77" spans="1:12" ht="13.5" thickBot="1" x14ac:dyDescent="0.25">
      <c r="A77" s="54">
        <v>0.375</v>
      </c>
      <c r="B77" s="55" t="s">
        <v>107</v>
      </c>
      <c r="C77" s="56">
        <v>1</v>
      </c>
      <c r="D77" s="57"/>
      <c r="E77" s="85" t="e">
        <f>Info!#REF!</f>
        <v>#REF!</v>
      </c>
      <c r="F77" s="88"/>
      <c r="G77" s="89"/>
      <c r="H77" s="56" t="s">
        <v>104</v>
      </c>
      <c r="I77" s="85" t="e">
        <f>Info!#REF!</f>
        <v>#REF!</v>
      </c>
      <c r="J77" s="86"/>
      <c r="K77" s="87"/>
      <c r="L77" s="58" t="e">
        <f>Info!#REF!</f>
        <v>#REF!</v>
      </c>
    </row>
    <row r="78" spans="1:12" ht="14.25" thickTop="1" thickBot="1" x14ac:dyDescent="0.25">
      <c r="A78" s="47"/>
      <c r="B78" s="38"/>
      <c r="C78" s="46"/>
      <c r="D78" s="59" t="s">
        <v>108</v>
      </c>
      <c r="E78" s="59"/>
      <c r="F78" s="59"/>
      <c r="G78" s="59"/>
      <c r="H78" s="59" t="s">
        <v>108</v>
      </c>
      <c r="I78" s="59"/>
      <c r="J78" s="59"/>
      <c r="K78" s="59"/>
      <c r="L78" s="46"/>
    </row>
    <row r="79" spans="1:12" ht="14.25" thickTop="1" thickBot="1" x14ac:dyDescent="0.25">
      <c r="A79" s="37"/>
      <c r="B79" s="38"/>
      <c r="C79" s="46"/>
      <c r="D79" s="37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0">
        <v>3</v>
      </c>
      <c r="B80" s="50" t="s">
        <v>27</v>
      </c>
      <c r="C80" s="51" t="s">
        <v>89</v>
      </c>
      <c r="D80" s="52" t="s">
        <v>103</v>
      </c>
      <c r="E80" s="82">
        <v>2</v>
      </c>
      <c r="F80" s="90"/>
      <c r="G80" s="91"/>
      <c r="H80" s="51" t="s">
        <v>104</v>
      </c>
      <c r="I80" s="82">
        <v>4</v>
      </c>
      <c r="J80" s="83"/>
      <c r="K80" s="84"/>
      <c r="L80" s="53">
        <v>1</v>
      </c>
    </row>
    <row r="81" spans="1:12" ht="13.5" thickBot="1" x14ac:dyDescent="0.25">
      <c r="A81" s="61" t="s">
        <v>106</v>
      </c>
      <c r="B81" s="55" t="s">
        <v>107</v>
      </c>
      <c r="C81" s="56">
        <v>2</v>
      </c>
      <c r="D81" s="57"/>
      <c r="E81" s="85" t="e">
        <f>Info!#REF!</f>
        <v>#REF!</v>
      </c>
      <c r="F81" s="88"/>
      <c r="G81" s="89"/>
      <c r="H81" s="56" t="s">
        <v>104</v>
      </c>
      <c r="I81" s="85" t="e">
        <f>Info!#REF!</f>
        <v>#REF!</v>
      </c>
      <c r="J81" s="86"/>
      <c r="K81" s="87"/>
      <c r="L81" s="58" t="e">
        <f>Info!#REF!</f>
        <v>#REF!</v>
      </c>
    </row>
    <row r="82" spans="1:12" ht="14.25" thickTop="1" thickBot="1" x14ac:dyDescent="0.25">
      <c r="A82" s="48"/>
      <c r="B82" s="38"/>
      <c r="C82" s="46"/>
      <c r="D82" s="59" t="s">
        <v>108</v>
      </c>
      <c r="E82" s="59"/>
      <c r="F82" s="59"/>
      <c r="G82" s="59"/>
      <c r="H82" s="59" t="s">
        <v>108</v>
      </c>
      <c r="I82" s="59"/>
      <c r="J82" s="59"/>
      <c r="K82" s="59"/>
      <c r="L82" s="46"/>
    </row>
    <row r="83" spans="1:12" ht="14.25" thickTop="1" thickBot="1" x14ac:dyDescent="0.25">
      <c r="A83" s="37"/>
      <c r="B83" s="38"/>
      <c r="C83" s="46"/>
      <c r="D83" s="37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0">
        <v>4</v>
      </c>
      <c r="B84" s="50" t="s">
        <v>27</v>
      </c>
      <c r="C84" s="51" t="s">
        <v>89</v>
      </c>
      <c r="D84" s="52" t="s">
        <v>103</v>
      </c>
      <c r="E84" s="82">
        <v>1</v>
      </c>
      <c r="F84" s="90"/>
      <c r="G84" s="91"/>
      <c r="H84" s="51" t="s">
        <v>104</v>
      </c>
      <c r="I84" s="82">
        <v>4</v>
      </c>
      <c r="J84" s="83"/>
      <c r="K84" s="84"/>
      <c r="L84" s="53">
        <v>3</v>
      </c>
    </row>
    <row r="85" spans="1:12" ht="13.5" thickBot="1" x14ac:dyDescent="0.25">
      <c r="A85" s="61" t="s">
        <v>106</v>
      </c>
      <c r="B85" s="55" t="s">
        <v>107</v>
      </c>
      <c r="C85" s="56">
        <v>3</v>
      </c>
      <c r="D85" s="57"/>
      <c r="E85" s="85" t="e">
        <f>Info!#REF!</f>
        <v>#REF!</v>
      </c>
      <c r="F85" s="88"/>
      <c r="G85" s="89"/>
      <c r="H85" s="56" t="s">
        <v>104</v>
      </c>
      <c r="I85" s="85" t="e">
        <f>Info!#REF!</f>
        <v>#REF!</v>
      </c>
      <c r="J85" s="86"/>
      <c r="K85" s="87"/>
      <c r="L85" s="58" t="e">
        <f>Info!#REF!</f>
        <v>#REF!</v>
      </c>
    </row>
    <row r="86" spans="1:12" ht="14.25" thickTop="1" thickBot="1" x14ac:dyDescent="0.25">
      <c r="A86" s="48"/>
      <c r="B86" s="38"/>
      <c r="C86" s="46"/>
      <c r="D86" s="59" t="s">
        <v>108</v>
      </c>
      <c r="E86" s="59"/>
      <c r="F86" s="59"/>
      <c r="G86" s="59"/>
      <c r="H86" s="59" t="s">
        <v>108</v>
      </c>
      <c r="I86" s="59"/>
      <c r="J86" s="59"/>
      <c r="K86" s="59"/>
      <c r="L86" s="46"/>
    </row>
    <row r="87" spans="1:12" ht="14.25" thickTop="1" thickBot="1" x14ac:dyDescent="0.25">
      <c r="A87" s="37"/>
      <c r="B87" s="38"/>
      <c r="C87" s="46"/>
      <c r="D87" s="37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0">
        <v>5</v>
      </c>
      <c r="B88" s="50" t="s">
        <v>27</v>
      </c>
      <c r="C88" s="51" t="s">
        <v>83</v>
      </c>
      <c r="D88" s="52" t="s">
        <v>103</v>
      </c>
      <c r="E88" s="82">
        <v>2</v>
      </c>
      <c r="F88" s="90"/>
      <c r="G88" s="91"/>
      <c r="H88" s="51" t="s">
        <v>104</v>
      </c>
      <c r="I88" s="82">
        <v>3</v>
      </c>
      <c r="J88" s="83"/>
      <c r="K88" s="84"/>
      <c r="L88" s="53">
        <v>1</v>
      </c>
    </row>
    <row r="89" spans="1:12" ht="13.5" thickBot="1" x14ac:dyDescent="0.25">
      <c r="A89" s="61" t="s">
        <v>106</v>
      </c>
      <c r="B89" s="55" t="s">
        <v>107</v>
      </c>
      <c r="C89" s="56">
        <v>4</v>
      </c>
      <c r="D89" s="57"/>
      <c r="E89" s="85" t="e">
        <f>Info!#REF!</f>
        <v>#REF!</v>
      </c>
      <c r="F89" s="88"/>
      <c r="G89" s="89"/>
      <c r="H89" s="56" t="s">
        <v>104</v>
      </c>
      <c r="I89" s="85" t="str">
        <f>Info!$F$5</f>
        <v>Seed #8</v>
      </c>
      <c r="J89" s="86"/>
      <c r="K89" s="87"/>
      <c r="L89" s="58" t="str">
        <f>Info!$E$5</f>
        <v>Seed #1</v>
      </c>
    </row>
    <row r="90" spans="1:12" ht="14.25" thickTop="1" thickBot="1" x14ac:dyDescent="0.25">
      <c r="A90" s="48"/>
      <c r="B90" s="38"/>
      <c r="C90" s="46"/>
      <c r="D90" s="59" t="s">
        <v>108</v>
      </c>
      <c r="E90" s="59"/>
      <c r="F90" s="59"/>
      <c r="G90" s="59"/>
      <c r="H90" s="59" t="s">
        <v>108</v>
      </c>
      <c r="I90" s="59"/>
      <c r="J90" s="59"/>
      <c r="K90" s="59"/>
      <c r="L90" s="46"/>
    </row>
    <row r="91" spans="1:12" ht="14.25" thickTop="1" thickBot="1" x14ac:dyDescent="0.25">
      <c r="A91" s="37"/>
      <c r="B91" s="38"/>
      <c r="C91" s="46"/>
      <c r="D91" s="37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0">
        <v>6</v>
      </c>
      <c r="B92" s="50" t="s">
        <v>27</v>
      </c>
      <c r="C92" s="51" t="s">
        <v>83</v>
      </c>
      <c r="D92" s="52" t="s">
        <v>103</v>
      </c>
      <c r="E92" s="82">
        <v>3</v>
      </c>
      <c r="F92" s="90"/>
      <c r="G92" s="91"/>
      <c r="H92" s="51" t="s">
        <v>104</v>
      </c>
      <c r="I92" s="82">
        <v>4</v>
      </c>
      <c r="J92" s="83"/>
      <c r="K92" s="84"/>
      <c r="L92" s="53">
        <v>2</v>
      </c>
    </row>
    <row r="93" spans="1:12" ht="13.5" thickBot="1" x14ac:dyDescent="0.25">
      <c r="A93" s="61" t="s">
        <v>106</v>
      </c>
      <c r="B93" s="55" t="s">
        <v>107</v>
      </c>
      <c r="C93" s="56">
        <v>5</v>
      </c>
      <c r="D93" s="57"/>
      <c r="E93" s="85" t="str">
        <f>Info!$F$5</f>
        <v>Seed #8</v>
      </c>
      <c r="F93" s="88"/>
      <c r="G93" s="89"/>
      <c r="H93" s="56" t="s">
        <v>104</v>
      </c>
      <c r="I93" s="85" t="str">
        <f>Info!$H$5</f>
        <v>Seed #16</v>
      </c>
      <c r="J93" s="86"/>
      <c r="K93" s="87"/>
      <c r="L93" s="58" t="e">
        <f>Info!#REF!</f>
        <v>#REF!</v>
      </c>
    </row>
    <row r="94" spans="1:12" ht="14.25" thickTop="1" thickBot="1" x14ac:dyDescent="0.25">
      <c r="A94" s="48"/>
      <c r="B94" s="38"/>
      <c r="C94" s="46"/>
      <c r="D94" s="59" t="s">
        <v>108</v>
      </c>
      <c r="E94" s="59"/>
      <c r="F94" s="59"/>
      <c r="G94" s="59"/>
      <c r="H94" s="59" t="s">
        <v>108</v>
      </c>
      <c r="I94" s="59"/>
      <c r="J94" s="59"/>
      <c r="K94" s="59"/>
      <c r="L94" s="46"/>
    </row>
    <row r="95" spans="1:12" ht="14.25" thickTop="1" thickBot="1" x14ac:dyDescent="0.25">
      <c r="A95" s="49"/>
      <c r="B95" s="38"/>
      <c r="C95" s="46"/>
      <c r="D95" s="37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0">
        <v>7</v>
      </c>
      <c r="B96" s="50" t="s">
        <v>27</v>
      </c>
      <c r="C96" s="51" t="s">
        <v>83</v>
      </c>
      <c r="D96" s="52" t="s">
        <v>103</v>
      </c>
      <c r="E96" s="82">
        <v>1</v>
      </c>
      <c r="F96" s="90"/>
      <c r="G96" s="91"/>
      <c r="H96" s="51" t="s">
        <v>104</v>
      </c>
      <c r="I96" s="82">
        <v>2</v>
      </c>
      <c r="J96" s="83"/>
      <c r="K96" s="84"/>
      <c r="L96" s="53">
        <v>4</v>
      </c>
    </row>
    <row r="97" spans="1:12" ht="13.5" thickBot="1" x14ac:dyDescent="0.25">
      <c r="A97" s="61" t="s">
        <v>106</v>
      </c>
      <c r="B97" s="55" t="s">
        <v>107</v>
      </c>
      <c r="C97" s="56">
        <v>6</v>
      </c>
      <c r="D97" s="57"/>
      <c r="E97" s="85" t="str">
        <f>Info!$E$5</f>
        <v>Seed #1</v>
      </c>
      <c r="F97" s="88"/>
      <c r="G97" s="89"/>
      <c r="H97" s="56" t="s">
        <v>104</v>
      </c>
      <c r="I97" s="85" t="e">
        <f>Info!#REF!</f>
        <v>#REF!</v>
      </c>
      <c r="J97" s="86"/>
      <c r="K97" s="87"/>
      <c r="L97" s="58" t="str">
        <f>Info!$H$5</f>
        <v>Seed #16</v>
      </c>
    </row>
    <row r="98" spans="1:12" ht="14.25" thickTop="1" thickBot="1" x14ac:dyDescent="0.25">
      <c r="A98" s="48"/>
      <c r="B98" s="38"/>
      <c r="C98" s="46"/>
      <c r="D98" s="59" t="s">
        <v>108</v>
      </c>
      <c r="E98" s="59"/>
      <c r="F98" s="59"/>
      <c r="G98" s="59"/>
      <c r="H98" s="59" t="s">
        <v>108</v>
      </c>
      <c r="I98" s="59"/>
      <c r="J98" s="59"/>
      <c r="K98" s="59"/>
      <c r="L98" s="46"/>
    </row>
    <row r="99" spans="1:12" ht="14.25" thickTop="1" thickBot="1" x14ac:dyDescent="0.25">
      <c r="A99" s="37"/>
      <c r="B99" s="38"/>
      <c r="C99" s="46"/>
      <c r="D99" s="37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0">
        <v>8</v>
      </c>
      <c r="B100" s="50" t="s">
        <v>27</v>
      </c>
      <c r="C100" s="51" t="s">
        <v>86</v>
      </c>
      <c r="D100" s="52" t="s">
        <v>103</v>
      </c>
      <c r="E100" s="82">
        <v>1</v>
      </c>
      <c r="F100" s="90"/>
      <c r="G100" s="91"/>
      <c r="H100" s="51" t="s">
        <v>104</v>
      </c>
      <c r="I100" s="82">
        <v>2</v>
      </c>
      <c r="J100" s="83"/>
      <c r="K100" s="84"/>
      <c r="L100" s="53">
        <v>4</v>
      </c>
    </row>
    <row r="101" spans="1:12" ht="13.5" thickBot="1" x14ac:dyDescent="0.25">
      <c r="A101" s="61" t="s">
        <v>106</v>
      </c>
      <c r="B101" s="55" t="s">
        <v>107</v>
      </c>
      <c r="C101" s="56">
        <v>6</v>
      </c>
      <c r="D101" s="57"/>
      <c r="E101" s="85" t="str">
        <f>Info!$F$8</f>
        <v>Seed #5</v>
      </c>
      <c r="F101" s="88"/>
      <c r="G101" s="89"/>
      <c r="H101" s="56" t="s">
        <v>104</v>
      </c>
      <c r="I101" s="85" t="str">
        <f>Info!$E$7</f>
        <v>Seed #3</v>
      </c>
      <c r="J101" s="86"/>
      <c r="K101" s="87"/>
      <c r="L101" s="58" t="str">
        <f>Info!$H$7</f>
        <v>Seed #14</v>
      </c>
    </row>
    <row r="102" spans="1:12" ht="14.25" thickTop="1" thickBot="1" x14ac:dyDescent="0.25">
      <c r="A102" s="37"/>
      <c r="B102" s="37"/>
      <c r="C102" s="37"/>
      <c r="D102" s="59" t="s">
        <v>108</v>
      </c>
      <c r="E102" s="59"/>
      <c r="F102" s="59"/>
      <c r="G102" s="59"/>
      <c r="H102" s="59" t="s">
        <v>108</v>
      </c>
      <c r="I102" s="59"/>
      <c r="J102" s="59"/>
      <c r="K102" s="59"/>
      <c r="L102" s="37"/>
    </row>
    <row r="103" spans="1:12" ht="13.5" thickTop="1" x14ac:dyDescent="0.2">
      <c r="A103" s="37"/>
      <c r="B103" s="37" t="s">
        <v>101</v>
      </c>
      <c r="C103" s="37"/>
      <c r="D103" s="37"/>
      <c r="E103" s="37" t="s">
        <v>31</v>
      </c>
      <c r="F103" s="46">
        <v>4</v>
      </c>
      <c r="G103" s="37"/>
      <c r="H103" s="37"/>
      <c r="I103" s="37"/>
      <c r="J103" s="37"/>
      <c r="K103" s="37"/>
      <c r="L103" s="37"/>
    </row>
    <row r="104" spans="1:12" x14ac:dyDescent="0.2">
      <c r="A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3.5" thickBot="1" x14ac:dyDescent="0.25">
      <c r="A105" s="37" t="s">
        <v>102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46" t="s">
        <v>105</v>
      </c>
    </row>
    <row r="106" spans="1:12" ht="14.25" thickTop="1" thickBot="1" x14ac:dyDescent="0.25">
      <c r="A106" s="60">
        <v>1</v>
      </c>
      <c r="B106" s="50" t="s">
        <v>27</v>
      </c>
      <c r="C106" s="51" t="s">
        <v>84</v>
      </c>
      <c r="D106" s="52" t="s">
        <v>103</v>
      </c>
      <c r="E106" s="82">
        <v>1</v>
      </c>
      <c r="F106" s="90"/>
      <c r="G106" s="91"/>
      <c r="H106" s="51" t="s">
        <v>104</v>
      </c>
      <c r="I106" s="82">
        <v>3</v>
      </c>
      <c r="J106" s="83"/>
      <c r="K106" s="84"/>
      <c r="L106" s="53">
        <v>2</v>
      </c>
    </row>
    <row r="107" spans="1:12" ht="13.5" thickBot="1" x14ac:dyDescent="0.25">
      <c r="A107" s="54">
        <v>0.33333333333333331</v>
      </c>
      <c r="B107" s="55" t="s">
        <v>107</v>
      </c>
      <c r="C107" s="56">
        <v>1</v>
      </c>
      <c r="D107" s="57"/>
      <c r="E107" s="85" t="str">
        <f>Info!$E$6</f>
        <v>Seed #2</v>
      </c>
      <c r="F107" s="88"/>
      <c r="G107" s="89"/>
      <c r="H107" s="56" t="s">
        <v>104</v>
      </c>
      <c r="I107" s="85" t="e">
        <f>Info!#REF!</f>
        <v>#REF!</v>
      </c>
      <c r="J107" s="86"/>
      <c r="K107" s="87"/>
      <c r="L107" s="58" t="str">
        <f>Info!$F$6</f>
        <v>Seed #7</v>
      </c>
    </row>
    <row r="108" spans="1:12" ht="14.25" thickTop="1" thickBot="1" x14ac:dyDescent="0.25">
      <c r="A108" s="47"/>
      <c r="B108" s="38"/>
      <c r="C108" s="46"/>
      <c r="D108" s="59" t="s">
        <v>108</v>
      </c>
      <c r="E108" s="59"/>
      <c r="F108" s="59"/>
      <c r="G108" s="59"/>
      <c r="H108" s="59" t="s">
        <v>108</v>
      </c>
      <c r="I108" s="59"/>
      <c r="J108" s="59"/>
      <c r="K108" s="59"/>
      <c r="L108" s="46"/>
    </row>
    <row r="109" spans="1:12" ht="14.25" thickTop="1" thickBot="1" x14ac:dyDescent="0.25">
      <c r="A109" s="37"/>
      <c r="B109" s="38"/>
      <c r="C109" s="46"/>
      <c r="D109" s="37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0">
        <v>2</v>
      </c>
      <c r="B110" s="50" t="s">
        <v>27</v>
      </c>
      <c r="C110" s="51" t="s">
        <v>84</v>
      </c>
      <c r="D110" s="52" t="s">
        <v>103</v>
      </c>
      <c r="E110" s="82">
        <v>2</v>
      </c>
      <c r="F110" s="90"/>
      <c r="G110" s="91"/>
      <c r="H110" s="51" t="s">
        <v>104</v>
      </c>
      <c r="I110" s="82">
        <v>4</v>
      </c>
      <c r="J110" s="83"/>
      <c r="K110" s="84"/>
      <c r="L110" s="53">
        <v>1</v>
      </c>
    </row>
    <row r="111" spans="1:12" ht="13.5" thickBot="1" x14ac:dyDescent="0.25">
      <c r="A111" s="54">
        <v>0.375</v>
      </c>
      <c r="B111" s="55" t="s">
        <v>107</v>
      </c>
      <c r="C111" s="56">
        <v>2</v>
      </c>
      <c r="D111" s="57"/>
      <c r="E111" s="85" t="str">
        <f>Info!$F$6</f>
        <v>Seed #7</v>
      </c>
      <c r="F111" s="88"/>
      <c r="G111" s="89"/>
      <c r="H111" s="56" t="s">
        <v>104</v>
      </c>
      <c r="I111" s="85" t="str">
        <f>Info!$G$7</f>
        <v>Seed #11</v>
      </c>
      <c r="J111" s="86"/>
      <c r="K111" s="87"/>
      <c r="L111" s="58" t="str">
        <f>Info!$E$6</f>
        <v>Seed #2</v>
      </c>
    </row>
    <row r="112" spans="1:12" ht="14.25" thickTop="1" thickBot="1" x14ac:dyDescent="0.25">
      <c r="A112" s="47"/>
      <c r="B112" s="38"/>
      <c r="C112" s="46"/>
      <c r="D112" s="59" t="s">
        <v>108</v>
      </c>
      <c r="E112" s="59"/>
      <c r="F112" s="59"/>
      <c r="G112" s="59"/>
      <c r="H112" s="59" t="s">
        <v>108</v>
      </c>
      <c r="I112" s="59"/>
      <c r="J112" s="59"/>
      <c r="K112" s="59"/>
      <c r="L112" s="46"/>
    </row>
    <row r="113" spans="1:12" ht="14.25" thickTop="1" thickBot="1" x14ac:dyDescent="0.25">
      <c r="A113" s="37"/>
      <c r="B113" s="38"/>
      <c r="C113" s="46"/>
      <c r="D113" s="37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0">
        <v>3</v>
      </c>
      <c r="B114" s="50" t="s">
        <v>27</v>
      </c>
      <c r="C114" s="51" t="s">
        <v>84</v>
      </c>
      <c r="D114" s="52" t="s">
        <v>103</v>
      </c>
      <c r="E114" s="82">
        <v>1</v>
      </c>
      <c r="F114" s="90"/>
      <c r="G114" s="91"/>
      <c r="H114" s="51" t="s">
        <v>104</v>
      </c>
      <c r="I114" s="82">
        <v>4</v>
      </c>
      <c r="J114" s="83"/>
      <c r="K114" s="84"/>
      <c r="L114" s="53">
        <v>3</v>
      </c>
    </row>
    <row r="115" spans="1:12" ht="13.5" thickBot="1" x14ac:dyDescent="0.25">
      <c r="A115" s="61" t="s">
        <v>106</v>
      </c>
      <c r="B115" s="55" t="s">
        <v>107</v>
      </c>
      <c r="C115" s="56">
        <v>3</v>
      </c>
      <c r="D115" s="57"/>
      <c r="E115" s="85" t="str">
        <f>Info!$E$6</f>
        <v>Seed #2</v>
      </c>
      <c r="F115" s="88"/>
      <c r="G115" s="89"/>
      <c r="H115" s="56" t="s">
        <v>104</v>
      </c>
      <c r="I115" s="85" t="str">
        <f>Info!$G$7</f>
        <v>Seed #11</v>
      </c>
      <c r="J115" s="86"/>
      <c r="K115" s="87"/>
      <c r="L115" s="58" t="e">
        <f>Info!#REF!</f>
        <v>#REF!</v>
      </c>
    </row>
    <row r="116" spans="1:12" ht="14.25" thickTop="1" thickBot="1" x14ac:dyDescent="0.25">
      <c r="A116" s="48"/>
      <c r="B116" s="38"/>
      <c r="C116" s="46"/>
      <c r="D116" s="59" t="s">
        <v>108</v>
      </c>
      <c r="E116" s="59"/>
      <c r="F116" s="59"/>
      <c r="G116" s="59"/>
      <c r="H116" s="59" t="s">
        <v>108</v>
      </c>
      <c r="I116" s="59"/>
      <c r="J116" s="59"/>
      <c r="K116" s="59"/>
      <c r="L116" s="46"/>
    </row>
    <row r="117" spans="1:12" ht="14.25" thickTop="1" thickBot="1" x14ac:dyDescent="0.25">
      <c r="A117" s="37"/>
      <c r="B117" s="38"/>
      <c r="C117" s="46"/>
      <c r="D117" s="37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0">
        <v>4</v>
      </c>
      <c r="B118" s="50" t="s">
        <v>27</v>
      </c>
      <c r="C118" s="51" t="s">
        <v>85</v>
      </c>
      <c r="D118" s="52" t="s">
        <v>103</v>
      </c>
      <c r="E118" s="82">
        <v>1</v>
      </c>
      <c r="F118" s="90"/>
      <c r="G118" s="91"/>
      <c r="H118" s="51" t="s">
        <v>104</v>
      </c>
      <c r="I118" s="82">
        <v>4</v>
      </c>
      <c r="J118" s="83"/>
      <c r="K118" s="84"/>
      <c r="L118" s="53">
        <v>3</v>
      </c>
    </row>
    <row r="119" spans="1:12" ht="13.5" thickBot="1" x14ac:dyDescent="0.25">
      <c r="A119" s="61" t="s">
        <v>106</v>
      </c>
      <c r="B119" s="55" t="s">
        <v>107</v>
      </c>
      <c r="C119" s="56">
        <v>3</v>
      </c>
      <c r="D119" s="57"/>
      <c r="E119" s="85">
        <f>Info!$F$10</f>
        <v>0</v>
      </c>
      <c r="F119" s="88"/>
      <c r="G119" s="89"/>
      <c r="H119" s="56" t="s">
        <v>104</v>
      </c>
      <c r="I119" s="85" t="str">
        <f>Info!$H$6</f>
        <v>Seed #15</v>
      </c>
      <c r="J119" s="86"/>
      <c r="K119" s="87"/>
      <c r="L119" s="58" t="e">
        <f>Info!#REF!</f>
        <v>#REF!</v>
      </c>
    </row>
    <row r="120" spans="1:12" ht="14.25" thickTop="1" thickBot="1" x14ac:dyDescent="0.25">
      <c r="A120" s="48"/>
      <c r="B120" s="38"/>
      <c r="C120" s="46"/>
      <c r="D120" s="59" t="s">
        <v>108</v>
      </c>
      <c r="E120" s="59"/>
      <c r="F120" s="59"/>
      <c r="G120" s="59"/>
      <c r="H120" s="59" t="s">
        <v>108</v>
      </c>
      <c r="I120" s="59"/>
      <c r="J120" s="59"/>
      <c r="K120" s="59"/>
      <c r="L120" s="46"/>
    </row>
    <row r="121" spans="1:12" ht="14.25" thickTop="1" thickBot="1" x14ac:dyDescent="0.25">
      <c r="A121" s="37"/>
      <c r="B121" s="38"/>
      <c r="C121" s="46"/>
      <c r="D121" s="37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0">
        <v>5</v>
      </c>
      <c r="B122" s="50" t="s">
        <v>27</v>
      </c>
      <c r="C122" s="51" t="s">
        <v>85</v>
      </c>
      <c r="D122" s="52" t="s">
        <v>103</v>
      </c>
      <c r="E122" s="82">
        <v>2</v>
      </c>
      <c r="F122" s="90"/>
      <c r="G122" s="91"/>
      <c r="H122" s="51" t="s">
        <v>104</v>
      </c>
      <c r="I122" s="82">
        <v>3</v>
      </c>
      <c r="J122" s="83"/>
      <c r="K122" s="84"/>
      <c r="L122" s="53">
        <v>1</v>
      </c>
    </row>
    <row r="123" spans="1:12" ht="13.5" thickBot="1" x14ac:dyDescent="0.25">
      <c r="A123" s="61" t="s">
        <v>106</v>
      </c>
      <c r="B123" s="55" t="s">
        <v>107</v>
      </c>
      <c r="C123" s="56">
        <v>4</v>
      </c>
      <c r="D123" s="57"/>
      <c r="E123" s="85" t="str">
        <f>Info!$G$5</f>
        <v>Seed #9</v>
      </c>
      <c r="F123" s="88"/>
      <c r="G123" s="89"/>
      <c r="H123" s="56" t="s">
        <v>104</v>
      </c>
      <c r="I123" s="85" t="e">
        <f>Info!#REF!</f>
        <v>#REF!</v>
      </c>
      <c r="J123" s="86"/>
      <c r="K123" s="87"/>
      <c r="L123" s="58">
        <f>Info!$F$10</f>
        <v>0</v>
      </c>
    </row>
    <row r="124" spans="1:12" ht="14.25" thickTop="1" thickBot="1" x14ac:dyDescent="0.25">
      <c r="A124" s="48"/>
      <c r="B124" s="38"/>
      <c r="C124" s="46"/>
      <c r="D124" s="59" t="s">
        <v>108</v>
      </c>
      <c r="E124" s="59"/>
      <c r="F124" s="59"/>
      <c r="G124" s="59"/>
      <c r="H124" s="59" t="s">
        <v>108</v>
      </c>
      <c r="I124" s="59"/>
      <c r="J124" s="59"/>
      <c r="K124" s="59"/>
      <c r="L124" s="46"/>
    </row>
    <row r="125" spans="1:12" ht="14.25" thickTop="1" thickBot="1" x14ac:dyDescent="0.25">
      <c r="A125" s="37"/>
      <c r="B125" s="38"/>
      <c r="C125" s="46"/>
      <c r="D125" s="37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0">
        <v>6</v>
      </c>
      <c r="B126" s="50" t="s">
        <v>27</v>
      </c>
      <c r="C126" s="51" t="s">
        <v>85</v>
      </c>
      <c r="D126" s="52" t="s">
        <v>103</v>
      </c>
      <c r="E126" s="82">
        <v>3</v>
      </c>
      <c r="F126" s="90"/>
      <c r="G126" s="91"/>
      <c r="H126" s="51" t="s">
        <v>104</v>
      </c>
      <c r="I126" s="82">
        <v>4</v>
      </c>
      <c r="J126" s="83"/>
      <c r="K126" s="84"/>
      <c r="L126" s="53">
        <v>2</v>
      </c>
    </row>
    <row r="127" spans="1:12" ht="13.5" thickBot="1" x14ac:dyDescent="0.25">
      <c r="A127" s="61" t="s">
        <v>106</v>
      </c>
      <c r="B127" s="55" t="s">
        <v>107</v>
      </c>
      <c r="C127" s="56">
        <v>5</v>
      </c>
      <c r="D127" s="57"/>
      <c r="E127" s="85" t="e">
        <f>Info!#REF!</f>
        <v>#REF!</v>
      </c>
      <c r="F127" s="88"/>
      <c r="G127" s="89"/>
      <c r="H127" s="56" t="s">
        <v>104</v>
      </c>
      <c r="I127" s="85" t="str">
        <f>Info!$H$6</f>
        <v>Seed #15</v>
      </c>
      <c r="J127" s="86"/>
      <c r="K127" s="87"/>
      <c r="L127" s="58" t="str">
        <f>Info!$G$5</f>
        <v>Seed #9</v>
      </c>
    </row>
    <row r="128" spans="1:12" ht="14.25" thickTop="1" thickBot="1" x14ac:dyDescent="0.25">
      <c r="A128" s="48"/>
      <c r="B128" s="38"/>
      <c r="C128" s="46"/>
      <c r="D128" s="59" t="s">
        <v>108</v>
      </c>
      <c r="E128" s="59"/>
      <c r="F128" s="59"/>
      <c r="G128" s="59"/>
      <c r="H128" s="59" t="s">
        <v>108</v>
      </c>
      <c r="I128" s="59"/>
      <c r="J128" s="59"/>
      <c r="K128" s="59"/>
      <c r="L128" s="46"/>
    </row>
    <row r="129" spans="1:12" ht="14.25" thickTop="1" thickBot="1" x14ac:dyDescent="0.25">
      <c r="A129" s="49"/>
      <c r="B129" s="38"/>
      <c r="C129" s="46"/>
      <c r="D129" s="37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0">
        <v>7</v>
      </c>
      <c r="B130" s="50" t="s">
        <v>27</v>
      </c>
      <c r="C130" s="51" t="s">
        <v>87</v>
      </c>
      <c r="D130" s="52" t="s">
        <v>103</v>
      </c>
      <c r="E130" s="82">
        <v>3</v>
      </c>
      <c r="F130" s="90"/>
      <c r="G130" s="91"/>
      <c r="H130" s="51" t="s">
        <v>104</v>
      </c>
      <c r="I130" s="82">
        <v>4</v>
      </c>
      <c r="J130" s="83"/>
      <c r="K130" s="84"/>
      <c r="L130" s="53">
        <v>2</v>
      </c>
    </row>
    <row r="131" spans="1:12" ht="13.5" thickBot="1" x14ac:dyDescent="0.25">
      <c r="A131" s="61" t="s">
        <v>106</v>
      </c>
      <c r="B131" s="55" t="s">
        <v>107</v>
      </c>
      <c r="C131" s="56">
        <v>5</v>
      </c>
      <c r="D131" s="57"/>
      <c r="E131" s="85" t="e">
        <f>Info!#REF!</f>
        <v>#REF!</v>
      </c>
      <c r="F131" s="88"/>
      <c r="G131" s="89"/>
      <c r="H131" s="56" t="s">
        <v>104</v>
      </c>
      <c r="I131" s="85" t="e">
        <f>Info!#REF!</f>
        <v>#REF!</v>
      </c>
      <c r="J131" s="86"/>
      <c r="K131" s="87"/>
      <c r="L131" s="58" t="e">
        <f>Info!#REF!</f>
        <v>#REF!</v>
      </c>
    </row>
    <row r="132" spans="1:12" ht="14.25" thickTop="1" thickBot="1" x14ac:dyDescent="0.25">
      <c r="A132" s="48"/>
      <c r="B132" s="38"/>
      <c r="C132" s="46"/>
      <c r="D132" s="59" t="s">
        <v>108</v>
      </c>
      <c r="E132" s="59"/>
      <c r="F132" s="59"/>
      <c r="G132" s="59"/>
      <c r="H132" s="59" t="s">
        <v>108</v>
      </c>
      <c r="I132" s="59"/>
      <c r="J132" s="59"/>
      <c r="K132" s="59"/>
      <c r="L132" s="46"/>
    </row>
    <row r="133" spans="1:12" ht="14.25" thickTop="1" thickBot="1" x14ac:dyDescent="0.25">
      <c r="A133" s="37"/>
      <c r="B133" s="38"/>
      <c r="C133" s="46"/>
      <c r="D133" s="37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0">
        <v>8</v>
      </c>
      <c r="B134" s="50" t="s">
        <v>27</v>
      </c>
      <c r="C134" s="51" t="s">
        <v>87</v>
      </c>
      <c r="D134" s="52" t="s">
        <v>103</v>
      </c>
      <c r="E134" s="82">
        <v>1</v>
      </c>
      <c r="F134" s="90"/>
      <c r="G134" s="91"/>
      <c r="H134" s="51" t="s">
        <v>104</v>
      </c>
      <c r="I134" s="82">
        <v>2</v>
      </c>
      <c r="J134" s="83"/>
      <c r="K134" s="84"/>
      <c r="L134" s="53">
        <v>4</v>
      </c>
    </row>
    <row r="135" spans="1:12" ht="13.5" thickBot="1" x14ac:dyDescent="0.25">
      <c r="A135" s="61" t="s">
        <v>106</v>
      </c>
      <c r="B135" s="55" t="s">
        <v>107</v>
      </c>
      <c r="C135" s="56">
        <v>6</v>
      </c>
      <c r="D135" s="57"/>
      <c r="E135" s="85" t="e">
        <f>Info!#REF!</f>
        <v>#REF!</v>
      </c>
      <c r="F135" s="88"/>
      <c r="G135" s="89"/>
      <c r="H135" s="56" t="s">
        <v>104</v>
      </c>
      <c r="I135" s="85" t="e">
        <f>Info!#REF!</f>
        <v>#REF!</v>
      </c>
      <c r="J135" s="86"/>
      <c r="K135" s="87"/>
      <c r="L135" s="58" t="e">
        <f>Info!#REF!</f>
        <v>#REF!</v>
      </c>
    </row>
    <row r="136" spans="1:12" ht="14.25" thickTop="1" thickBot="1" x14ac:dyDescent="0.25">
      <c r="A136" s="37"/>
      <c r="B136" s="37"/>
      <c r="C136" s="37"/>
      <c r="D136" s="59" t="s">
        <v>108</v>
      </c>
      <c r="E136" s="59"/>
      <c r="F136" s="59"/>
      <c r="G136" s="59"/>
      <c r="H136" s="59" t="s">
        <v>108</v>
      </c>
      <c r="I136" s="59"/>
      <c r="J136" s="59"/>
      <c r="K136" s="59"/>
      <c r="L136" s="37"/>
    </row>
    <row r="137" spans="1:12" ht="13.5" thickTop="1" x14ac:dyDescent="0.2">
      <c r="A137" s="37"/>
      <c r="B137" s="37" t="s">
        <v>101</v>
      </c>
      <c r="C137" s="37"/>
      <c r="D137" s="37"/>
      <c r="E137" s="37" t="s">
        <v>31</v>
      </c>
      <c r="F137" s="46">
        <v>5</v>
      </c>
      <c r="G137" s="37"/>
      <c r="H137" s="37"/>
      <c r="I137" s="37"/>
      <c r="J137" s="37"/>
      <c r="K137" s="37"/>
      <c r="L137" s="37"/>
    </row>
    <row r="138" spans="1:12" x14ac:dyDescent="0.2">
      <c r="A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3.5" thickBot="1" x14ac:dyDescent="0.25">
      <c r="A139" s="37" t="s">
        <v>102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46" t="s">
        <v>105</v>
      </c>
    </row>
    <row r="140" spans="1:12" ht="14.25" thickTop="1" thickBot="1" x14ac:dyDescent="0.25">
      <c r="A140" s="60">
        <v>1</v>
      </c>
      <c r="B140" s="50" t="s">
        <v>27</v>
      </c>
      <c r="C140" s="51" t="s">
        <v>85</v>
      </c>
      <c r="D140" s="52" t="s">
        <v>103</v>
      </c>
      <c r="E140" s="82">
        <v>1</v>
      </c>
      <c r="F140" s="90"/>
      <c r="G140" s="91"/>
      <c r="H140" s="51" t="s">
        <v>104</v>
      </c>
      <c r="I140" s="82">
        <v>3</v>
      </c>
      <c r="J140" s="83"/>
      <c r="K140" s="84"/>
      <c r="L140" s="53">
        <v>2</v>
      </c>
    </row>
    <row r="141" spans="1:12" ht="13.5" thickBot="1" x14ac:dyDescent="0.25">
      <c r="A141" s="54">
        <v>0.33333333333333331</v>
      </c>
      <c r="B141" s="55" t="s">
        <v>107</v>
      </c>
      <c r="C141" s="56">
        <v>1</v>
      </c>
      <c r="D141" s="57"/>
      <c r="E141" s="85">
        <f>Info!$F$10</f>
        <v>0</v>
      </c>
      <c r="F141" s="88"/>
      <c r="G141" s="89"/>
      <c r="H141" s="56" t="s">
        <v>104</v>
      </c>
      <c r="I141" s="85" t="e">
        <f>Info!#REF!</f>
        <v>#REF!</v>
      </c>
      <c r="J141" s="86"/>
      <c r="K141" s="87"/>
      <c r="L141" s="58" t="str">
        <f>Info!$G$5</f>
        <v>Seed #9</v>
      </c>
    </row>
    <row r="142" spans="1:12" ht="14.25" thickTop="1" thickBot="1" x14ac:dyDescent="0.25">
      <c r="A142" s="47"/>
      <c r="B142" s="38"/>
      <c r="C142" s="46"/>
      <c r="D142" s="59" t="s">
        <v>108</v>
      </c>
      <c r="E142" s="59"/>
      <c r="F142" s="59"/>
      <c r="G142" s="59"/>
      <c r="H142" s="59" t="s">
        <v>108</v>
      </c>
      <c r="I142" s="59"/>
      <c r="J142" s="59"/>
      <c r="K142" s="59"/>
      <c r="L142" s="46"/>
    </row>
    <row r="143" spans="1:12" ht="14.25" thickTop="1" thickBot="1" x14ac:dyDescent="0.25">
      <c r="A143" s="37"/>
      <c r="B143" s="38"/>
      <c r="C143" s="46"/>
      <c r="D143" s="37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0">
        <v>2</v>
      </c>
      <c r="B144" s="50" t="s">
        <v>27</v>
      </c>
      <c r="C144" s="51" t="s">
        <v>85</v>
      </c>
      <c r="D144" s="52" t="s">
        <v>103</v>
      </c>
      <c r="E144" s="82">
        <v>2</v>
      </c>
      <c r="F144" s="90"/>
      <c r="G144" s="91"/>
      <c r="H144" s="51" t="s">
        <v>104</v>
      </c>
      <c r="I144" s="82">
        <v>4</v>
      </c>
      <c r="J144" s="83"/>
      <c r="K144" s="84"/>
      <c r="L144" s="53">
        <v>1</v>
      </c>
    </row>
    <row r="145" spans="1:12" ht="13.5" thickBot="1" x14ac:dyDescent="0.25">
      <c r="A145" s="54">
        <v>0.375</v>
      </c>
      <c r="B145" s="55" t="s">
        <v>107</v>
      </c>
      <c r="C145" s="56">
        <v>2</v>
      </c>
      <c r="D145" s="57"/>
      <c r="E145" s="85" t="str">
        <f>Info!$G$5</f>
        <v>Seed #9</v>
      </c>
      <c r="F145" s="88"/>
      <c r="G145" s="89"/>
      <c r="H145" s="56" t="s">
        <v>104</v>
      </c>
      <c r="I145" s="85" t="str">
        <f>Info!$H$6</f>
        <v>Seed #15</v>
      </c>
      <c r="J145" s="86"/>
      <c r="K145" s="87"/>
      <c r="L145" s="58">
        <f>Info!$F$10</f>
        <v>0</v>
      </c>
    </row>
    <row r="146" spans="1:12" ht="14.25" thickTop="1" thickBot="1" x14ac:dyDescent="0.25">
      <c r="A146" s="47"/>
      <c r="B146" s="38"/>
      <c r="C146" s="46"/>
      <c r="D146" s="59" t="s">
        <v>108</v>
      </c>
      <c r="E146" s="59"/>
      <c r="F146" s="59"/>
      <c r="G146" s="59"/>
      <c r="H146" s="59" t="s">
        <v>108</v>
      </c>
      <c r="I146" s="59"/>
      <c r="J146" s="59"/>
      <c r="K146" s="59"/>
      <c r="L146" s="46"/>
    </row>
    <row r="147" spans="1:12" ht="14.25" thickTop="1" thickBot="1" x14ac:dyDescent="0.25">
      <c r="A147" s="37"/>
      <c r="B147" s="38"/>
      <c r="C147" s="46"/>
      <c r="D147" s="37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0">
        <v>3</v>
      </c>
      <c r="B148" s="50" t="s">
        <v>27</v>
      </c>
      <c r="C148" s="51" t="s">
        <v>87</v>
      </c>
      <c r="D148" s="52" t="s">
        <v>103</v>
      </c>
      <c r="E148" s="82">
        <v>2</v>
      </c>
      <c r="F148" s="90"/>
      <c r="G148" s="91"/>
      <c r="H148" s="51" t="s">
        <v>104</v>
      </c>
      <c r="I148" s="82">
        <v>4</v>
      </c>
      <c r="J148" s="83"/>
      <c r="K148" s="84"/>
      <c r="L148" s="53">
        <v>1</v>
      </c>
    </row>
    <row r="149" spans="1:12" ht="13.5" thickBot="1" x14ac:dyDescent="0.25">
      <c r="A149" s="61" t="s">
        <v>106</v>
      </c>
      <c r="B149" s="55" t="s">
        <v>107</v>
      </c>
      <c r="C149" s="56">
        <v>2</v>
      </c>
      <c r="D149" s="57"/>
      <c r="E149" s="85" t="e">
        <f>Info!#REF!</f>
        <v>#REF!</v>
      </c>
      <c r="F149" s="88"/>
      <c r="G149" s="89"/>
      <c r="H149" s="56" t="s">
        <v>104</v>
      </c>
      <c r="I149" s="85" t="e">
        <f>Info!#REF!</f>
        <v>#REF!</v>
      </c>
      <c r="J149" s="86"/>
      <c r="K149" s="87"/>
      <c r="L149" s="58" t="e">
        <f>Info!#REF!</f>
        <v>#REF!</v>
      </c>
    </row>
    <row r="150" spans="1:12" ht="14.25" thickTop="1" thickBot="1" x14ac:dyDescent="0.25">
      <c r="A150" s="48"/>
      <c r="B150" s="38"/>
      <c r="C150" s="46"/>
      <c r="D150" s="59" t="s">
        <v>108</v>
      </c>
      <c r="E150" s="59"/>
      <c r="F150" s="59"/>
      <c r="G150" s="59"/>
      <c r="H150" s="59" t="s">
        <v>108</v>
      </c>
      <c r="I150" s="59"/>
      <c r="J150" s="59"/>
      <c r="K150" s="59"/>
      <c r="L150" s="46"/>
    </row>
    <row r="151" spans="1:12" ht="14.25" thickTop="1" thickBot="1" x14ac:dyDescent="0.25">
      <c r="A151" s="37"/>
      <c r="B151" s="38"/>
      <c r="C151" s="46"/>
      <c r="D151" s="37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0">
        <v>4</v>
      </c>
      <c r="B152" s="50" t="s">
        <v>27</v>
      </c>
      <c r="C152" s="51" t="s">
        <v>87</v>
      </c>
      <c r="D152" s="52" t="s">
        <v>103</v>
      </c>
      <c r="E152" s="82">
        <v>1</v>
      </c>
      <c r="F152" s="90"/>
      <c r="G152" s="91"/>
      <c r="H152" s="51" t="s">
        <v>104</v>
      </c>
      <c r="I152" s="82">
        <v>4</v>
      </c>
      <c r="J152" s="83"/>
      <c r="K152" s="84"/>
      <c r="L152" s="53">
        <v>3</v>
      </c>
    </row>
    <row r="153" spans="1:12" ht="13.5" thickBot="1" x14ac:dyDescent="0.25">
      <c r="A153" s="61" t="s">
        <v>106</v>
      </c>
      <c r="B153" s="55" t="s">
        <v>107</v>
      </c>
      <c r="C153" s="56">
        <v>3</v>
      </c>
      <c r="D153" s="57"/>
      <c r="E153" s="85" t="e">
        <f>Info!#REF!</f>
        <v>#REF!</v>
      </c>
      <c r="F153" s="88"/>
      <c r="G153" s="89"/>
      <c r="H153" s="56" t="s">
        <v>104</v>
      </c>
      <c r="I153" s="85" t="e">
        <f>Info!#REF!</f>
        <v>#REF!</v>
      </c>
      <c r="J153" s="86"/>
      <c r="K153" s="87"/>
      <c r="L153" s="58" t="e">
        <f>Info!#REF!</f>
        <v>#REF!</v>
      </c>
    </row>
    <row r="154" spans="1:12" ht="14.25" thickTop="1" thickBot="1" x14ac:dyDescent="0.25">
      <c r="A154" s="48"/>
      <c r="B154" s="38"/>
      <c r="C154" s="46"/>
      <c r="D154" s="59" t="s">
        <v>108</v>
      </c>
      <c r="E154" s="59"/>
      <c r="F154" s="59"/>
      <c r="G154" s="59"/>
      <c r="H154" s="59" t="s">
        <v>108</v>
      </c>
      <c r="I154" s="59"/>
      <c r="J154" s="59"/>
      <c r="K154" s="59"/>
      <c r="L154" s="46"/>
    </row>
    <row r="155" spans="1:12" ht="14.25" thickTop="1" thickBot="1" x14ac:dyDescent="0.25">
      <c r="A155" s="37"/>
      <c r="B155" s="38"/>
      <c r="C155" s="46"/>
      <c r="D155" s="37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0">
        <v>5</v>
      </c>
      <c r="B156" s="50" t="s">
        <v>27</v>
      </c>
      <c r="C156" s="51" t="s">
        <v>87</v>
      </c>
      <c r="D156" s="52" t="s">
        <v>103</v>
      </c>
      <c r="E156" s="82">
        <v>2</v>
      </c>
      <c r="F156" s="90"/>
      <c r="G156" s="91"/>
      <c r="H156" s="51" t="s">
        <v>104</v>
      </c>
      <c r="I156" s="82">
        <v>3</v>
      </c>
      <c r="J156" s="83"/>
      <c r="K156" s="84"/>
      <c r="L156" s="53">
        <v>1</v>
      </c>
    </row>
    <row r="157" spans="1:12" ht="13.5" thickBot="1" x14ac:dyDescent="0.25">
      <c r="A157" s="61" t="s">
        <v>106</v>
      </c>
      <c r="B157" s="55" t="s">
        <v>107</v>
      </c>
      <c r="C157" s="56">
        <v>4</v>
      </c>
      <c r="D157" s="57"/>
      <c r="E157" s="85" t="e">
        <f>Info!#REF!</f>
        <v>#REF!</v>
      </c>
      <c r="F157" s="88"/>
      <c r="G157" s="89"/>
      <c r="H157" s="56" t="s">
        <v>104</v>
      </c>
      <c r="I157" s="85" t="e">
        <f>Info!#REF!</f>
        <v>#REF!</v>
      </c>
      <c r="J157" s="86"/>
      <c r="K157" s="87"/>
      <c r="L157" s="58" t="e">
        <f>Info!#REF!</f>
        <v>#REF!</v>
      </c>
    </row>
    <row r="158" spans="1:12" ht="14.25" thickTop="1" thickBot="1" x14ac:dyDescent="0.25">
      <c r="A158" s="48"/>
      <c r="B158" s="38"/>
      <c r="C158" s="46"/>
      <c r="D158" s="59" t="s">
        <v>108</v>
      </c>
      <c r="E158" s="59"/>
      <c r="F158" s="59"/>
      <c r="G158" s="59"/>
      <c r="H158" s="59" t="s">
        <v>108</v>
      </c>
      <c r="I158" s="59"/>
      <c r="J158" s="59"/>
      <c r="K158" s="59"/>
      <c r="L158" s="46"/>
    </row>
    <row r="159" spans="1:12" ht="14.25" thickTop="1" thickBot="1" x14ac:dyDescent="0.25">
      <c r="A159" s="37"/>
      <c r="B159" s="38"/>
      <c r="C159" s="46"/>
      <c r="D159" s="37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0">
        <v>6</v>
      </c>
      <c r="B160" s="50" t="s">
        <v>27</v>
      </c>
      <c r="C160" s="51" t="s">
        <v>88</v>
      </c>
      <c r="D160" s="52" t="s">
        <v>103</v>
      </c>
      <c r="E160" s="82">
        <v>2</v>
      </c>
      <c r="F160" s="90"/>
      <c r="G160" s="91"/>
      <c r="H160" s="51" t="s">
        <v>104</v>
      </c>
      <c r="I160" s="82">
        <v>3</v>
      </c>
      <c r="J160" s="83"/>
      <c r="K160" s="84"/>
      <c r="L160" s="53">
        <v>1</v>
      </c>
    </row>
    <row r="161" spans="1:12" ht="13.5" thickBot="1" x14ac:dyDescent="0.25">
      <c r="A161" s="61" t="s">
        <v>106</v>
      </c>
      <c r="B161" s="55" t="s">
        <v>107</v>
      </c>
      <c r="C161" s="56">
        <v>4</v>
      </c>
      <c r="D161" s="57"/>
      <c r="E161" s="85" t="e">
        <f>Info!#REF!</f>
        <v>#REF!</v>
      </c>
      <c r="F161" s="88"/>
      <c r="G161" s="89"/>
      <c r="H161" s="56" t="s">
        <v>104</v>
      </c>
      <c r="I161" s="85" t="e">
        <f>Info!#REF!</f>
        <v>#REF!</v>
      </c>
      <c r="J161" s="86"/>
      <c r="K161" s="87"/>
      <c r="L161" s="58" t="e">
        <f>Info!#REF!</f>
        <v>#REF!</v>
      </c>
    </row>
    <row r="162" spans="1:12" ht="14.25" thickTop="1" thickBot="1" x14ac:dyDescent="0.25">
      <c r="A162" s="48"/>
      <c r="B162" s="38"/>
      <c r="C162" s="46"/>
      <c r="D162" s="59" t="s">
        <v>108</v>
      </c>
      <c r="E162" s="59"/>
      <c r="F162" s="59"/>
      <c r="G162" s="59"/>
      <c r="H162" s="59" t="s">
        <v>108</v>
      </c>
      <c r="I162" s="59"/>
      <c r="J162" s="59"/>
      <c r="K162" s="59"/>
      <c r="L162" s="46"/>
    </row>
    <row r="163" spans="1:12" ht="14.25" thickTop="1" thickBot="1" x14ac:dyDescent="0.25">
      <c r="A163" s="49"/>
      <c r="B163" s="38"/>
      <c r="C163" s="46"/>
      <c r="D163" s="37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0">
        <v>7</v>
      </c>
      <c r="B164" s="50" t="s">
        <v>27</v>
      </c>
      <c r="C164" s="51" t="s">
        <v>88</v>
      </c>
      <c r="D164" s="52" t="s">
        <v>103</v>
      </c>
      <c r="E164" s="82">
        <v>3</v>
      </c>
      <c r="F164" s="90"/>
      <c r="G164" s="91"/>
      <c r="H164" s="51" t="s">
        <v>104</v>
      </c>
      <c r="I164" s="82">
        <v>4</v>
      </c>
      <c r="J164" s="83"/>
      <c r="K164" s="84"/>
      <c r="L164" s="53">
        <v>2</v>
      </c>
    </row>
    <row r="165" spans="1:12" ht="13.5" thickBot="1" x14ac:dyDescent="0.25">
      <c r="A165" s="61" t="s">
        <v>106</v>
      </c>
      <c r="B165" s="55" t="s">
        <v>107</v>
      </c>
      <c r="C165" s="56">
        <v>5</v>
      </c>
      <c r="D165" s="57"/>
      <c r="E165" s="85" t="e">
        <f>Info!#REF!</f>
        <v>#REF!</v>
      </c>
      <c r="F165" s="88"/>
      <c r="G165" s="89"/>
      <c r="H165" s="56" t="s">
        <v>104</v>
      </c>
      <c r="I165" s="85" t="e">
        <f>Info!#REF!</f>
        <v>#REF!</v>
      </c>
      <c r="J165" s="86"/>
      <c r="K165" s="87"/>
      <c r="L165" s="58" t="e">
        <f>Info!#REF!</f>
        <v>#REF!</v>
      </c>
    </row>
    <row r="166" spans="1:12" ht="14.25" thickTop="1" thickBot="1" x14ac:dyDescent="0.25">
      <c r="A166" s="48"/>
      <c r="B166" s="38"/>
      <c r="C166" s="46"/>
      <c r="D166" s="59" t="s">
        <v>108</v>
      </c>
      <c r="E166" s="59"/>
      <c r="F166" s="59"/>
      <c r="G166" s="59"/>
      <c r="H166" s="59" t="s">
        <v>108</v>
      </c>
      <c r="I166" s="59"/>
      <c r="J166" s="59"/>
      <c r="K166" s="59"/>
      <c r="L166" s="46"/>
    </row>
    <row r="167" spans="1:12" ht="14.25" thickTop="1" thickBot="1" x14ac:dyDescent="0.25">
      <c r="A167" s="37"/>
      <c r="B167" s="38"/>
      <c r="C167" s="46"/>
      <c r="D167" s="37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0">
        <v>8</v>
      </c>
      <c r="B168" s="50" t="s">
        <v>27</v>
      </c>
      <c r="C168" s="51" t="s">
        <v>88</v>
      </c>
      <c r="D168" s="52" t="s">
        <v>103</v>
      </c>
      <c r="E168" s="82">
        <v>1</v>
      </c>
      <c r="F168" s="90"/>
      <c r="G168" s="91"/>
      <c r="H168" s="51" t="s">
        <v>104</v>
      </c>
      <c r="I168" s="82">
        <v>2</v>
      </c>
      <c r="J168" s="83"/>
      <c r="K168" s="84"/>
      <c r="L168" s="53">
        <v>4</v>
      </c>
    </row>
    <row r="169" spans="1:12" ht="13.5" thickBot="1" x14ac:dyDescent="0.25">
      <c r="A169" s="61" t="s">
        <v>106</v>
      </c>
      <c r="B169" s="55" t="s">
        <v>107</v>
      </c>
      <c r="C169" s="56">
        <v>6</v>
      </c>
      <c r="D169" s="57"/>
      <c r="E169" s="85" t="e">
        <f>Info!#REF!</f>
        <v>#REF!</v>
      </c>
      <c r="F169" s="88"/>
      <c r="G169" s="89"/>
      <c r="H169" s="56" t="s">
        <v>104</v>
      </c>
      <c r="I169" s="85" t="e">
        <f>Info!#REF!</f>
        <v>#REF!</v>
      </c>
      <c r="J169" s="86"/>
      <c r="K169" s="87"/>
      <c r="L169" s="58" t="e">
        <f>Info!#REF!</f>
        <v>#REF!</v>
      </c>
    </row>
    <row r="170" spans="1:12" ht="14.25" thickTop="1" thickBot="1" x14ac:dyDescent="0.25">
      <c r="A170" s="37"/>
      <c r="B170" s="37"/>
      <c r="C170" s="37"/>
      <c r="D170" s="59" t="s">
        <v>108</v>
      </c>
      <c r="E170" s="59"/>
      <c r="F170" s="59"/>
      <c r="G170" s="59"/>
      <c r="H170" s="59" t="s">
        <v>108</v>
      </c>
      <c r="I170" s="59"/>
      <c r="J170" s="59"/>
      <c r="K170" s="59"/>
      <c r="L170" s="37"/>
    </row>
    <row r="171" spans="1:12" ht="13.5" thickTop="1" x14ac:dyDescent="0.2">
      <c r="A171" s="37"/>
      <c r="B171" s="37" t="s">
        <v>101</v>
      </c>
      <c r="C171" s="37"/>
      <c r="D171" s="37"/>
      <c r="E171" s="37" t="s">
        <v>31</v>
      </c>
      <c r="F171" s="46">
        <v>6</v>
      </c>
      <c r="G171" s="37"/>
      <c r="H171" s="37"/>
      <c r="I171" s="37"/>
      <c r="J171" s="37"/>
      <c r="K171" s="37"/>
      <c r="L171" s="37"/>
    </row>
    <row r="172" spans="1:12" x14ac:dyDescent="0.2">
      <c r="A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3.5" thickBot="1" x14ac:dyDescent="0.25">
      <c r="A173" s="37" t="s">
        <v>102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46" t="s">
        <v>105</v>
      </c>
    </row>
    <row r="174" spans="1:12" ht="14.25" thickTop="1" thickBot="1" x14ac:dyDescent="0.25">
      <c r="A174" s="60">
        <v>1</v>
      </c>
      <c r="B174" s="50" t="s">
        <v>27</v>
      </c>
      <c r="C174" s="51" t="s">
        <v>87</v>
      </c>
      <c r="D174" s="52" t="s">
        <v>103</v>
      </c>
      <c r="E174" s="82">
        <v>1</v>
      </c>
      <c r="F174" s="90"/>
      <c r="G174" s="91"/>
      <c r="H174" s="51" t="s">
        <v>104</v>
      </c>
      <c r="I174" s="82">
        <v>3</v>
      </c>
      <c r="J174" s="83"/>
      <c r="K174" s="84"/>
      <c r="L174" s="53">
        <v>2</v>
      </c>
    </row>
    <row r="175" spans="1:12" ht="13.5" thickBot="1" x14ac:dyDescent="0.25">
      <c r="A175" s="54">
        <v>0.33333333333333331</v>
      </c>
      <c r="B175" s="55" t="s">
        <v>107</v>
      </c>
      <c r="C175" s="56">
        <v>1</v>
      </c>
      <c r="D175" s="57"/>
      <c r="E175" s="85" t="e">
        <f>Info!#REF!</f>
        <v>#REF!</v>
      </c>
      <c r="F175" s="88"/>
      <c r="G175" s="89"/>
      <c r="H175" s="56" t="s">
        <v>104</v>
      </c>
      <c r="I175" s="85" t="e">
        <f>Info!#REF!</f>
        <v>#REF!</v>
      </c>
      <c r="J175" s="86"/>
      <c r="K175" s="87"/>
      <c r="L175" s="58" t="e">
        <f>Info!#REF!</f>
        <v>#REF!</v>
      </c>
    </row>
    <row r="176" spans="1:12" ht="14.25" thickTop="1" thickBot="1" x14ac:dyDescent="0.25">
      <c r="A176" s="47"/>
      <c r="B176" s="38"/>
      <c r="C176" s="46"/>
      <c r="D176" s="59" t="s">
        <v>108</v>
      </c>
      <c r="E176" s="59"/>
      <c r="F176" s="59"/>
      <c r="G176" s="59"/>
      <c r="H176" s="59" t="s">
        <v>108</v>
      </c>
      <c r="I176" s="59"/>
      <c r="J176" s="59"/>
      <c r="K176" s="59"/>
      <c r="L176" s="46"/>
    </row>
    <row r="177" spans="1:12" ht="14.25" thickTop="1" thickBot="1" x14ac:dyDescent="0.25">
      <c r="A177" s="37"/>
      <c r="B177" s="38"/>
      <c r="C177" s="46"/>
      <c r="D177" s="37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0">
        <v>2</v>
      </c>
      <c r="B178" s="50" t="s">
        <v>27</v>
      </c>
      <c r="C178" s="51" t="s">
        <v>88</v>
      </c>
      <c r="D178" s="52" t="s">
        <v>103</v>
      </c>
      <c r="E178" s="82">
        <v>1</v>
      </c>
      <c r="F178" s="90"/>
      <c r="G178" s="91"/>
      <c r="H178" s="51" t="s">
        <v>104</v>
      </c>
      <c r="I178" s="82">
        <v>3</v>
      </c>
      <c r="J178" s="83"/>
      <c r="K178" s="84"/>
      <c r="L178" s="53">
        <v>2</v>
      </c>
    </row>
    <row r="179" spans="1:12" ht="13.5" thickBot="1" x14ac:dyDescent="0.25">
      <c r="A179" s="54">
        <v>0.375</v>
      </c>
      <c r="B179" s="55" t="s">
        <v>107</v>
      </c>
      <c r="C179" s="56">
        <v>1</v>
      </c>
      <c r="D179" s="57"/>
      <c r="E179" s="85" t="e">
        <f>Info!#REF!</f>
        <v>#REF!</v>
      </c>
      <c r="F179" s="88"/>
      <c r="G179" s="89"/>
      <c r="H179" s="56" t="s">
        <v>104</v>
      </c>
      <c r="I179" s="85" t="e">
        <f>Info!#REF!</f>
        <v>#REF!</v>
      </c>
      <c r="J179" s="86"/>
      <c r="K179" s="87"/>
      <c r="L179" s="58" t="e">
        <f>Info!#REF!</f>
        <v>#REF!</v>
      </c>
    </row>
    <row r="180" spans="1:12" ht="14.25" thickTop="1" thickBot="1" x14ac:dyDescent="0.25">
      <c r="A180" s="47"/>
      <c r="B180" s="38"/>
      <c r="C180" s="46"/>
      <c r="D180" s="59" t="s">
        <v>108</v>
      </c>
      <c r="E180" s="59"/>
      <c r="F180" s="59"/>
      <c r="G180" s="59"/>
      <c r="H180" s="59" t="s">
        <v>108</v>
      </c>
      <c r="I180" s="59"/>
      <c r="J180" s="59"/>
      <c r="K180" s="59"/>
      <c r="L180" s="46"/>
    </row>
    <row r="181" spans="1:12" ht="14.25" thickTop="1" thickBot="1" x14ac:dyDescent="0.25">
      <c r="A181" s="37"/>
      <c r="B181" s="38"/>
      <c r="C181" s="46"/>
      <c r="D181" s="37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0">
        <v>3</v>
      </c>
      <c r="B182" s="50" t="s">
        <v>27</v>
      </c>
      <c r="C182" s="51" t="s">
        <v>88</v>
      </c>
      <c r="D182" s="52" t="s">
        <v>103</v>
      </c>
      <c r="E182" s="82">
        <v>2</v>
      </c>
      <c r="F182" s="90"/>
      <c r="G182" s="91"/>
      <c r="H182" s="51" t="s">
        <v>104</v>
      </c>
      <c r="I182" s="82">
        <v>4</v>
      </c>
      <c r="J182" s="83"/>
      <c r="K182" s="84"/>
      <c r="L182" s="53">
        <v>1</v>
      </c>
    </row>
    <row r="183" spans="1:12" ht="13.5" thickBot="1" x14ac:dyDescent="0.25">
      <c r="A183" s="61" t="s">
        <v>106</v>
      </c>
      <c r="B183" s="55" t="s">
        <v>107</v>
      </c>
      <c r="C183" s="56">
        <v>2</v>
      </c>
      <c r="D183" s="57"/>
      <c r="E183" s="85" t="e">
        <f>Info!#REF!</f>
        <v>#REF!</v>
      </c>
      <c r="F183" s="88"/>
      <c r="G183" s="89"/>
      <c r="H183" s="56" t="s">
        <v>104</v>
      </c>
      <c r="I183" s="85" t="e">
        <f>Info!#REF!</f>
        <v>#REF!</v>
      </c>
      <c r="J183" s="86"/>
      <c r="K183" s="87"/>
      <c r="L183" s="58" t="e">
        <f>Info!#REF!</f>
        <v>#REF!</v>
      </c>
    </row>
    <row r="184" spans="1:12" ht="14.25" thickTop="1" thickBot="1" x14ac:dyDescent="0.25">
      <c r="A184" s="48"/>
      <c r="B184" s="38"/>
      <c r="C184" s="46"/>
      <c r="D184" s="59" t="s">
        <v>108</v>
      </c>
      <c r="E184" s="59"/>
      <c r="F184" s="59"/>
      <c r="G184" s="59"/>
      <c r="H184" s="59" t="s">
        <v>108</v>
      </c>
      <c r="I184" s="59"/>
      <c r="J184" s="59"/>
      <c r="K184" s="59"/>
      <c r="L184" s="46"/>
    </row>
    <row r="185" spans="1:12" ht="14.25" thickTop="1" thickBot="1" x14ac:dyDescent="0.25">
      <c r="A185" s="37"/>
      <c r="B185" s="38"/>
      <c r="C185" s="46"/>
      <c r="D185" s="37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0">
        <v>4</v>
      </c>
      <c r="B186" s="50" t="s">
        <v>27</v>
      </c>
      <c r="C186" s="51" t="s">
        <v>88</v>
      </c>
      <c r="D186" s="52" t="s">
        <v>103</v>
      </c>
      <c r="E186" s="82">
        <v>1</v>
      </c>
      <c r="F186" s="90"/>
      <c r="G186" s="91"/>
      <c r="H186" s="51" t="s">
        <v>104</v>
      </c>
      <c r="I186" s="82">
        <v>4</v>
      </c>
      <c r="J186" s="83"/>
      <c r="K186" s="84"/>
      <c r="L186" s="53">
        <v>3</v>
      </c>
    </row>
    <row r="187" spans="1:12" ht="13.5" thickBot="1" x14ac:dyDescent="0.25">
      <c r="A187" s="61" t="s">
        <v>106</v>
      </c>
      <c r="B187" s="55" t="s">
        <v>107</v>
      </c>
      <c r="C187" s="56">
        <v>3</v>
      </c>
      <c r="D187" s="57"/>
      <c r="E187" s="85" t="e">
        <f>Info!#REF!</f>
        <v>#REF!</v>
      </c>
      <c r="F187" s="88"/>
      <c r="G187" s="89"/>
      <c r="H187" s="56" t="s">
        <v>104</v>
      </c>
      <c r="I187" s="85" t="e">
        <f>Info!#REF!</f>
        <v>#REF!</v>
      </c>
      <c r="J187" s="86"/>
      <c r="K187" s="87"/>
      <c r="L187" s="58" t="e">
        <f>Info!#REF!</f>
        <v>#REF!</v>
      </c>
    </row>
    <row r="188" spans="1:12" ht="14.25" thickTop="1" thickBot="1" x14ac:dyDescent="0.25">
      <c r="A188" s="48"/>
      <c r="B188" s="38"/>
      <c r="C188" s="46"/>
      <c r="D188" s="59" t="s">
        <v>108</v>
      </c>
      <c r="E188" s="59"/>
      <c r="F188" s="59"/>
      <c r="G188" s="59"/>
      <c r="H188" s="59" t="s">
        <v>108</v>
      </c>
      <c r="I188" s="59"/>
      <c r="J188" s="59"/>
      <c r="K188" s="59"/>
      <c r="L188" s="46"/>
    </row>
    <row r="189" spans="1:12" ht="14.25" thickTop="1" thickBot="1" x14ac:dyDescent="0.25">
      <c r="A189" s="37"/>
      <c r="B189" s="38"/>
      <c r="C189" s="46"/>
      <c r="D189" s="37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0">
        <v>5</v>
      </c>
      <c r="B190" s="50" t="s">
        <v>27</v>
      </c>
      <c r="C190" s="51" t="s">
        <v>84</v>
      </c>
      <c r="D190" s="52" t="s">
        <v>103</v>
      </c>
      <c r="E190" s="82">
        <v>2</v>
      </c>
      <c r="F190" s="90"/>
      <c r="G190" s="91"/>
      <c r="H190" s="51" t="s">
        <v>104</v>
      </c>
      <c r="I190" s="82">
        <v>3</v>
      </c>
      <c r="J190" s="83"/>
      <c r="K190" s="84"/>
      <c r="L190" s="53">
        <v>1</v>
      </c>
    </row>
    <row r="191" spans="1:12" ht="13.5" thickBot="1" x14ac:dyDescent="0.25">
      <c r="A191" s="61" t="s">
        <v>106</v>
      </c>
      <c r="B191" s="55" t="s">
        <v>107</v>
      </c>
      <c r="C191" s="56">
        <v>4</v>
      </c>
      <c r="D191" s="57"/>
      <c r="E191" s="85" t="str">
        <f>Info!$F$6</f>
        <v>Seed #7</v>
      </c>
      <c r="F191" s="88"/>
      <c r="G191" s="89"/>
      <c r="H191" s="56" t="s">
        <v>104</v>
      </c>
      <c r="I191" s="85" t="e">
        <f>Info!#REF!</f>
        <v>#REF!</v>
      </c>
      <c r="J191" s="86"/>
      <c r="K191" s="87"/>
      <c r="L191" s="58" t="str">
        <f>Info!$E$6</f>
        <v>Seed #2</v>
      </c>
    </row>
    <row r="192" spans="1:12" ht="14.25" thickTop="1" thickBot="1" x14ac:dyDescent="0.25">
      <c r="A192" s="48"/>
      <c r="B192" s="38"/>
      <c r="C192" s="46"/>
      <c r="D192" s="59" t="s">
        <v>108</v>
      </c>
      <c r="E192" s="59"/>
      <c r="F192" s="59"/>
      <c r="G192" s="59"/>
      <c r="H192" s="59" t="s">
        <v>108</v>
      </c>
      <c r="I192" s="59"/>
      <c r="J192" s="59"/>
      <c r="K192" s="59"/>
      <c r="L192" s="46"/>
    </row>
    <row r="193" spans="1:12" ht="14.25" thickTop="1" thickBot="1" x14ac:dyDescent="0.25">
      <c r="A193" s="37"/>
      <c r="B193" s="38"/>
      <c r="C193" s="46"/>
      <c r="D193" s="37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0">
        <v>6</v>
      </c>
      <c r="B194" s="50" t="s">
        <v>27</v>
      </c>
      <c r="C194" s="51" t="s">
        <v>84</v>
      </c>
      <c r="D194" s="52" t="s">
        <v>103</v>
      </c>
      <c r="E194" s="82">
        <v>3</v>
      </c>
      <c r="F194" s="90"/>
      <c r="G194" s="91"/>
      <c r="H194" s="51" t="s">
        <v>104</v>
      </c>
      <c r="I194" s="82">
        <v>4</v>
      </c>
      <c r="J194" s="83"/>
      <c r="K194" s="84"/>
      <c r="L194" s="53">
        <v>2</v>
      </c>
    </row>
    <row r="195" spans="1:12" ht="13.5" thickBot="1" x14ac:dyDescent="0.25">
      <c r="A195" s="61" t="s">
        <v>106</v>
      </c>
      <c r="B195" s="55" t="s">
        <v>107</v>
      </c>
      <c r="C195" s="56">
        <v>5</v>
      </c>
      <c r="D195" s="57"/>
      <c r="E195" s="85" t="e">
        <f>Info!#REF!</f>
        <v>#REF!</v>
      </c>
      <c r="F195" s="88"/>
      <c r="G195" s="89"/>
      <c r="H195" s="56" t="s">
        <v>104</v>
      </c>
      <c r="I195" s="85" t="str">
        <f>Info!$G$7</f>
        <v>Seed #11</v>
      </c>
      <c r="J195" s="86"/>
      <c r="K195" s="87"/>
      <c r="L195" s="58" t="str">
        <f>Info!$F$6</f>
        <v>Seed #7</v>
      </c>
    </row>
    <row r="196" spans="1:12" ht="14.25" thickTop="1" thickBot="1" x14ac:dyDescent="0.25">
      <c r="A196" s="48"/>
      <c r="B196" s="38"/>
      <c r="C196" s="46"/>
      <c r="D196" s="59" t="s">
        <v>108</v>
      </c>
      <c r="E196" s="59"/>
      <c r="F196" s="59"/>
      <c r="G196" s="59"/>
      <c r="H196" s="59" t="s">
        <v>108</v>
      </c>
      <c r="I196" s="59"/>
      <c r="J196" s="59"/>
      <c r="K196" s="59"/>
      <c r="L196" s="46"/>
    </row>
    <row r="197" spans="1:12" ht="14.25" thickTop="1" thickBot="1" x14ac:dyDescent="0.25">
      <c r="A197" s="49"/>
      <c r="B197" s="38"/>
      <c r="C197" s="46"/>
      <c r="D197" s="37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0">
        <v>7</v>
      </c>
      <c r="B198" s="50" t="s">
        <v>27</v>
      </c>
      <c r="C198" s="51" t="s">
        <v>84</v>
      </c>
      <c r="D198" s="52" t="s">
        <v>103</v>
      </c>
      <c r="E198" s="82">
        <v>1</v>
      </c>
      <c r="F198" s="90"/>
      <c r="G198" s="91"/>
      <c r="H198" s="51" t="s">
        <v>104</v>
      </c>
      <c r="I198" s="82">
        <v>2</v>
      </c>
      <c r="J198" s="83"/>
      <c r="K198" s="84"/>
      <c r="L198" s="53">
        <v>4</v>
      </c>
    </row>
    <row r="199" spans="1:12" ht="13.5" thickBot="1" x14ac:dyDescent="0.25">
      <c r="A199" s="61" t="s">
        <v>106</v>
      </c>
      <c r="B199" s="55" t="s">
        <v>107</v>
      </c>
      <c r="C199" s="56">
        <v>6</v>
      </c>
      <c r="D199" s="57"/>
      <c r="E199" s="85" t="str">
        <f>Info!$E$6</f>
        <v>Seed #2</v>
      </c>
      <c r="F199" s="88"/>
      <c r="G199" s="89"/>
      <c r="H199" s="56" t="s">
        <v>104</v>
      </c>
      <c r="I199" s="85" t="str">
        <f>Info!$F$6</f>
        <v>Seed #7</v>
      </c>
      <c r="J199" s="86"/>
      <c r="K199" s="87"/>
      <c r="L199" s="58" t="str">
        <f>Info!$G$7</f>
        <v>Seed #11</v>
      </c>
    </row>
    <row r="200" spans="1:12" ht="14.25" thickTop="1" thickBot="1" x14ac:dyDescent="0.25">
      <c r="A200" s="48"/>
      <c r="B200" s="38"/>
      <c r="C200" s="46"/>
      <c r="D200" s="59" t="s">
        <v>108</v>
      </c>
      <c r="E200" s="59"/>
      <c r="F200" s="59"/>
      <c r="G200" s="59"/>
      <c r="H200" s="59" t="s">
        <v>108</v>
      </c>
      <c r="I200" s="59"/>
      <c r="J200" s="59"/>
      <c r="K200" s="59"/>
      <c r="L200" s="46"/>
    </row>
    <row r="201" spans="1:12" ht="14.25" thickTop="1" thickBot="1" x14ac:dyDescent="0.25">
      <c r="A201" s="37"/>
      <c r="B201" s="38"/>
      <c r="C201" s="46"/>
      <c r="D201" s="37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0">
        <v>8</v>
      </c>
      <c r="B202" s="50" t="s">
        <v>27</v>
      </c>
      <c r="C202" s="51" t="s">
        <v>85</v>
      </c>
      <c r="D202" s="52" t="s">
        <v>103</v>
      </c>
      <c r="E202" s="82">
        <v>1</v>
      </c>
      <c r="F202" s="90"/>
      <c r="G202" s="91"/>
      <c r="H202" s="51" t="s">
        <v>104</v>
      </c>
      <c r="I202" s="82">
        <v>2</v>
      </c>
      <c r="J202" s="83"/>
      <c r="K202" s="84"/>
      <c r="L202" s="53">
        <v>4</v>
      </c>
    </row>
    <row r="203" spans="1:12" ht="13.5" thickBot="1" x14ac:dyDescent="0.25">
      <c r="A203" s="61" t="s">
        <v>106</v>
      </c>
      <c r="B203" s="55" t="s">
        <v>107</v>
      </c>
      <c r="C203" s="56">
        <v>6</v>
      </c>
      <c r="D203" s="57"/>
      <c r="E203" s="85">
        <f>Info!$F$10</f>
        <v>0</v>
      </c>
      <c r="F203" s="88"/>
      <c r="G203" s="89"/>
      <c r="H203" s="56" t="s">
        <v>104</v>
      </c>
      <c r="I203" s="85" t="str">
        <f>Info!$G$5</f>
        <v>Seed #9</v>
      </c>
      <c r="J203" s="86"/>
      <c r="K203" s="87"/>
      <c r="L203" s="58" t="str">
        <f>Info!$H$6</f>
        <v>Seed #15</v>
      </c>
    </row>
    <row r="204" spans="1:12" ht="14.25" thickTop="1" thickBot="1" x14ac:dyDescent="0.25">
      <c r="A204" s="37"/>
      <c r="B204" s="37"/>
      <c r="C204" s="37"/>
      <c r="D204" s="59" t="s">
        <v>108</v>
      </c>
      <c r="E204" s="59"/>
      <c r="F204" s="59"/>
      <c r="G204" s="59"/>
      <c r="H204" s="59" t="s">
        <v>108</v>
      </c>
      <c r="I204" s="59"/>
      <c r="J204" s="59"/>
      <c r="K204" s="59"/>
      <c r="L204" s="37"/>
    </row>
    <row r="205" spans="1:12" ht="13.5" thickTop="1" x14ac:dyDescent="0.2"/>
  </sheetData>
  <mergeCells count="192"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4:K4"/>
    <mergeCell ref="I5:K5"/>
    <mergeCell ref="I8:K8"/>
    <mergeCell ref="I9:K9"/>
    <mergeCell ref="E5:G5"/>
    <mergeCell ref="E4:G4"/>
    <mergeCell ref="E9:G9"/>
    <mergeCell ref="E8:G8"/>
    <mergeCell ref="I16:K16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21" customHeight="1" x14ac:dyDescent="0.25">
      <c r="B2" t="s">
        <v>28</v>
      </c>
      <c r="C2" s="71" t="str">
        <f>Info!A2</f>
        <v>Date 1</v>
      </c>
      <c r="G2" s="3" t="s">
        <v>23</v>
      </c>
      <c r="J2" s="2" t="str">
        <f>VLOOKUP($J$3,Info2,2,FALSE)</f>
        <v>BB</v>
      </c>
    </row>
    <row r="3" spans="1:27" x14ac:dyDescent="0.2">
      <c r="B3" t="s">
        <v>34</v>
      </c>
      <c r="C3" s="4" t="str">
        <f>VLOOKUP($J$3,Info,3,FALSE)</f>
        <v>Age/Division</v>
      </c>
      <c r="G3" t="s">
        <v>92</v>
      </c>
      <c r="J3" s="2">
        <v>2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4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34" t="str">
        <f>Info2!$B$7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4" t="str">
        <f>Info2!$C$8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6" t="str">
        <f>Info2!$C$5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  <c r="K13" s="76"/>
      <c r="N13" s="73"/>
      <c r="R13" s="73"/>
    </row>
    <row r="14" spans="1:27" x14ac:dyDescent="0.2">
      <c r="K14" s="78" t="str">
        <f>Info!$B$3</f>
        <v>Time 2</v>
      </c>
      <c r="N14" s="77" t="s">
        <v>96</v>
      </c>
    </row>
    <row r="15" spans="1:27" x14ac:dyDescent="0.2">
      <c r="F15" s="4"/>
      <c r="G15" s="4"/>
      <c r="J15" s="4"/>
      <c r="K15" s="4"/>
      <c r="L15" t="s">
        <v>97</v>
      </c>
      <c r="M15" s="4">
        <f>Info!$A$5</f>
        <v>1</v>
      </c>
      <c r="N15" s="74"/>
      <c r="O15" s="4"/>
      <c r="R15" s="68"/>
      <c r="S15" s="4"/>
      <c r="V15" s="4"/>
      <c r="W15" s="4"/>
      <c r="Y15" s="4"/>
      <c r="Z15" s="4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42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3">
        <v>1</v>
      </c>
      <c r="O17" s="8">
        <v>4</v>
      </c>
      <c r="P17" s="9"/>
      <c r="Q17" s="10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1">
        <f>IF(N18&gt;O18,1,0)</f>
        <v>0</v>
      </c>
      <c r="N18" s="44"/>
      <c r="O18" s="20"/>
      <c r="P18" s="20">
        <f>IF(O18&gt;N18,1,0)</f>
        <v>0</v>
      </c>
      <c r="Q18" s="41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1">
        <f>IF(N19&gt;O19,1,0)</f>
        <v>0</v>
      </c>
      <c r="N19" s="44"/>
      <c r="O19" s="20"/>
      <c r="P19" s="20">
        <f>IF(O19&gt;N19,1,0)</f>
        <v>0</v>
      </c>
      <c r="Q19" s="41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1">
        <f>IF(N20&gt;O20,1,0)</f>
        <v>0</v>
      </c>
      <c r="N20" s="44"/>
      <c r="O20" s="20"/>
      <c r="P20" s="20">
        <f>IF(O20&gt;N20,1,0)</f>
        <v>0</v>
      </c>
      <c r="Q20" s="41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1">
        <f>IF(N21&gt;O21,1,0)</f>
        <v>0</v>
      </c>
      <c r="N21" s="44"/>
      <c r="O21" s="20"/>
      <c r="P21" s="20">
        <f>IF(O21&gt;N21,1,0)</f>
        <v>0</v>
      </c>
      <c r="Q21" s="41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1">
        <f>IF(N22&gt;O22,1,0)</f>
        <v>0</v>
      </c>
      <c r="N22" s="44"/>
      <c r="O22" s="20"/>
      <c r="P22" s="20">
        <f>IF(O22&gt;N22,1,0)</f>
        <v>0</v>
      </c>
      <c r="Q22" s="41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1"/>
      <c r="N23" s="44">
        <f>SUM(M18:M22)</f>
        <v>0</v>
      </c>
      <c r="O23" s="20">
        <f>SUM(P18:P22)</f>
        <v>0</v>
      </c>
      <c r="P23" s="20"/>
      <c r="Q23" s="41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1">
        <f>IF(N23&gt;O23,1,0)</f>
        <v>0</v>
      </c>
      <c r="N24" s="44">
        <f>SUM(N18:N22)-SUM(O18:O22)</f>
        <v>0</v>
      </c>
      <c r="O24" s="20">
        <f>SUM(O18:O22)-SUM(N18:N22)</f>
        <v>0</v>
      </c>
      <c r="P24" s="20">
        <f>IF(O23&gt;N23,1,0)</f>
        <v>0</v>
      </c>
      <c r="Q24" s="41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45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207</v>
      </c>
    </row>
    <row r="28" spans="4:28" x14ac:dyDescent="0.2">
      <c r="F28" s="26" t="s">
        <v>208</v>
      </c>
    </row>
    <row r="29" spans="4:28" x14ac:dyDescent="0.2">
      <c r="F29" s="26" t="s">
        <v>209</v>
      </c>
    </row>
    <row r="30" spans="4:28" x14ac:dyDescent="0.2">
      <c r="F30" s="26" t="s">
        <v>191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3" width="9.5703125" customWidth="1"/>
    <col min="4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t="s">
        <v>28</v>
      </c>
      <c r="C2" s="71" t="str">
        <f>Info!A2</f>
        <v>Date 1</v>
      </c>
      <c r="G2" s="3" t="s">
        <v>23</v>
      </c>
      <c r="J2" s="2" t="str">
        <f>VLOOKUP($J$3,Info2,2,FALSE)</f>
        <v>CC</v>
      </c>
      <c r="K2" s="2"/>
    </row>
    <row r="3" spans="1:27" x14ac:dyDescent="0.2">
      <c r="B3" t="s">
        <v>34</v>
      </c>
      <c r="C3" s="2" t="str">
        <f>VLOOKUP($J$3,Info,3,FALSE)</f>
        <v>Age/Division</v>
      </c>
      <c r="G3" t="s">
        <v>92</v>
      </c>
      <c r="J3" s="2">
        <v>3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92" t="str">
        <f>Info2!$D$5</f>
        <v xml:space="preserve"> </v>
      </c>
      <c r="C9" s="93"/>
      <c r="D9" s="9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92" t="str">
        <f>Info2!D$8</f>
        <v xml:space="preserve"> </v>
      </c>
      <c r="C10" s="93"/>
      <c r="D10" s="9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92" t="str">
        <f>Info2!$E$7</f>
        <v xml:space="preserve"> </v>
      </c>
      <c r="C11" s="93" t="str">
        <f>Info2!$C$7</f>
        <v xml:space="preserve"> </v>
      </c>
      <c r="D11" s="94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92" t="str">
        <f>Info2!$E$6</f>
        <v xml:space="preserve"> </v>
      </c>
      <c r="C12" s="93" t="str">
        <f>Info2!$C$7</f>
        <v xml:space="preserve"> </v>
      </c>
      <c r="D12" s="94" t="str">
        <f>Info2!$C$7</f>
        <v xml:space="preserve"> </v>
      </c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  <c r="K13" s="76"/>
      <c r="N13" s="73"/>
      <c r="R13" s="73"/>
    </row>
    <row r="14" spans="1:27" x14ac:dyDescent="0.2">
      <c r="K14" s="78" t="str">
        <f>Info!$B$3</f>
        <v>Time 2</v>
      </c>
      <c r="N14" s="77" t="s">
        <v>96</v>
      </c>
    </row>
    <row r="15" spans="1:27" x14ac:dyDescent="0.2">
      <c r="F15" s="4"/>
      <c r="G15" s="4"/>
      <c r="J15" s="4"/>
      <c r="K15" s="4"/>
      <c r="N15" s="74"/>
      <c r="O15" s="4"/>
      <c r="R15" s="68"/>
      <c r="S15" s="4"/>
      <c r="V15" s="4"/>
      <c r="W15" s="4"/>
      <c r="Z15" s="4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42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3">
        <v>1</v>
      </c>
      <c r="O17" s="8">
        <v>4</v>
      </c>
      <c r="P17" s="9"/>
      <c r="Q17" s="10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1">
        <f>IF(N18&gt;O18,1,0)</f>
        <v>0</v>
      </c>
      <c r="N18" s="44"/>
      <c r="O18" s="20"/>
      <c r="P18" s="20">
        <f>IF(O18&gt;N18,1,0)</f>
        <v>0</v>
      </c>
      <c r="Q18" s="41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1">
        <f>IF(N19&gt;O19,1,0)</f>
        <v>0</v>
      </c>
      <c r="N19" s="44"/>
      <c r="O19" s="20"/>
      <c r="P19" s="20">
        <f>IF(O19&gt;N19,1,0)</f>
        <v>0</v>
      </c>
      <c r="Q19" s="41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1">
        <f>IF(N20&gt;O20,1,0)</f>
        <v>0</v>
      </c>
      <c r="N20" s="44"/>
      <c r="O20" s="20"/>
      <c r="P20" s="20">
        <f>IF(O20&gt;N20,1,0)</f>
        <v>0</v>
      </c>
      <c r="Q20" s="41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1">
        <f>IF(N21&gt;O21,1,0)</f>
        <v>0</v>
      </c>
      <c r="N21" s="44"/>
      <c r="O21" s="20"/>
      <c r="P21" s="20">
        <f>IF(O21&gt;N21,1,0)</f>
        <v>0</v>
      </c>
      <c r="Q21" s="41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1">
        <f>IF(N22&gt;O22,1,0)</f>
        <v>0</v>
      </c>
      <c r="N22" s="44"/>
      <c r="O22" s="20"/>
      <c r="P22" s="20">
        <f>IF(O22&gt;N22,1,0)</f>
        <v>0</v>
      </c>
      <c r="Q22" s="41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1"/>
      <c r="N23" s="44">
        <f>SUM(M18:M22)</f>
        <v>0</v>
      </c>
      <c r="O23" s="20">
        <f>SUM(P18:P22)</f>
        <v>0</v>
      </c>
      <c r="P23" s="20"/>
      <c r="Q23" s="41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1">
        <f>IF(N23&gt;O23,1,0)</f>
        <v>0</v>
      </c>
      <c r="N24" s="44">
        <f>SUM(N18:N22)-SUM(O18:O22)</f>
        <v>0</v>
      </c>
      <c r="O24" s="20">
        <f>SUM(O18:O22)-SUM(N18:N22)</f>
        <v>0</v>
      </c>
      <c r="P24" s="20">
        <f>IF(O23&gt;N23,1,0)</f>
        <v>0</v>
      </c>
      <c r="Q24" s="41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45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210</v>
      </c>
    </row>
    <row r="28" spans="4:28" x14ac:dyDescent="0.2">
      <c r="F28" s="26" t="s">
        <v>202</v>
      </c>
    </row>
    <row r="29" spans="4:28" x14ac:dyDescent="0.2">
      <c r="F29" s="26" t="s">
        <v>211</v>
      </c>
    </row>
    <row r="30" spans="4:28" x14ac:dyDescent="0.2">
      <c r="F30" s="26" t="s">
        <v>212</v>
      </c>
    </row>
  </sheetData>
  <mergeCells count="4">
    <mergeCell ref="B11:D11"/>
    <mergeCell ref="B12:D1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3" width="9.5703125" customWidth="1"/>
    <col min="4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t="s">
        <v>28</v>
      </c>
      <c r="C2" s="71" t="str">
        <f>Info!A2</f>
        <v>Date 1</v>
      </c>
      <c r="G2" s="3" t="s">
        <v>23</v>
      </c>
      <c r="J2" s="2" t="str">
        <f>VLOOKUP($J$3,Info2,2,FALSE)</f>
        <v>DD</v>
      </c>
      <c r="K2" s="2"/>
    </row>
    <row r="3" spans="1:27" x14ac:dyDescent="0.2">
      <c r="B3" t="s">
        <v>34</v>
      </c>
      <c r="C3" s="2" t="str">
        <f>VLOOKUP($J$3,Info,3,FALSE)</f>
        <v>Age/Division</v>
      </c>
      <c r="G3" t="s">
        <v>92</v>
      </c>
      <c r="J3" s="2">
        <v>4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92" t="str">
        <f>Info2!$D$6</f>
        <v xml:space="preserve"> </v>
      </c>
      <c r="C9" s="93"/>
      <c r="D9" s="9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92" t="str">
        <f>Info2!$D$7</f>
        <v xml:space="preserve"> </v>
      </c>
      <c r="C10" s="93"/>
      <c r="D10" s="9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92" t="str">
        <f>Info2!$E$8</f>
        <v xml:space="preserve"> </v>
      </c>
      <c r="C11" s="93" t="str">
        <f>Info2!$C$7</f>
        <v xml:space="preserve"> </v>
      </c>
      <c r="D11" s="94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92" t="str">
        <f>Info2!$E$5</f>
        <v xml:space="preserve"> </v>
      </c>
      <c r="C12" s="93" t="str">
        <f>Info2!$C$7</f>
        <v xml:space="preserve"> </v>
      </c>
      <c r="D12" s="94" t="str">
        <f>Info2!$C$7</f>
        <v xml:space="preserve"> </v>
      </c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  <c r="K13" s="76"/>
      <c r="N13" s="73"/>
      <c r="R13" s="73"/>
    </row>
    <row r="14" spans="1:27" x14ac:dyDescent="0.2">
      <c r="K14" s="78" t="str">
        <f>Info!$B$3</f>
        <v>Time 2</v>
      </c>
      <c r="N14" s="77" t="s">
        <v>96</v>
      </c>
    </row>
    <row r="15" spans="1:27" x14ac:dyDescent="0.2">
      <c r="F15" s="4"/>
      <c r="G15" s="4"/>
      <c r="J15" s="4"/>
      <c r="K15" s="4"/>
      <c r="N15" s="74"/>
      <c r="O15" s="4"/>
      <c r="R15" s="68"/>
      <c r="S15" s="4"/>
      <c r="V15" s="4"/>
      <c r="W15" s="4"/>
      <c r="Z15" s="4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42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3">
        <v>1</v>
      </c>
      <c r="O17" s="8">
        <v>4</v>
      </c>
      <c r="P17" s="9"/>
      <c r="Q17" s="10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1">
        <f>IF(N18&gt;O18,1,0)</f>
        <v>0</v>
      </c>
      <c r="N18" s="44"/>
      <c r="O18" s="20"/>
      <c r="P18" s="20">
        <f>IF(O18&gt;N18,1,0)</f>
        <v>0</v>
      </c>
      <c r="Q18" s="41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1">
        <f>IF(N19&gt;O19,1,0)</f>
        <v>0</v>
      </c>
      <c r="N19" s="44"/>
      <c r="O19" s="20"/>
      <c r="P19" s="20">
        <f>IF(O19&gt;N19,1,0)</f>
        <v>0</v>
      </c>
      <c r="Q19" s="41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1">
        <f>IF(N20&gt;O20,1,0)</f>
        <v>0</v>
      </c>
      <c r="N20" s="44"/>
      <c r="O20" s="20"/>
      <c r="P20" s="20">
        <f>IF(O20&gt;N20,1,0)</f>
        <v>0</v>
      </c>
      <c r="Q20" s="41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1">
        <f>IF(N21&gt;O21,1,0)</f>
        <v>0</v>
      </c>
      <c r="N21" s="44"/>
      <c r="O21" s="20"/>
      <c r="P21" s="20">
        <f>IF(O21&gt;N21,1,0)</f>
        <v>0</v>
      </c>
      <c r="Q21" s="41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1">
        <f>IF(N22&gt;O22,1,0)</f>
        <v>0</v>
      </c>
      <c r="N22" s="44"/>
      <c r="O22" s="20"/>
      <c r="P22" s="20">
        <f>IF(O22&gt;N22,1,0)</f>
        <v>0</v>
      </c>
      <c r="Q22" s="41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1"/>
      <c r="N23" s="44">
        <f>SUM(M18:M22)</f>
        <v>0</v>
      </c>
      <c r="O23" s="20">
        <f>SUM(P18:P22)</f>
        <v>0</v>
      </c>
      <c r="P23" s="20"/>
      <c r="Q23" s="41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1">
        <f>IF(N23&gt;O23,1,0)</f>
        <v>0</v>
      </c>
      <c r="N24" s="44">
        <f>SUM(N18:N22)-SUM(O18:O22)</f>
        <v>0</v>
      </c>
      <c r="O24" s="20">
        <f>SUM(O18:O22)-SUM(N18:N22)</f>
        <v>0</v>
      </c>
      <c r="P24" s="20">
        <f>IF(O23&gt;N23,1,0)</f>
        <v>0</v>
      </c>
      <c r="Q24" s="41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45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213</v>
      </c>
    </row>
    <row r="28" spans="4:28" x14ac:dyDescent="0.2">
      <c r="F28" s="26" t="s">
        <v>203</v>
      </c>
    </row>
    <row r="29" spans="4:28" x14ac:dyDescent="0.2">
      <c r="F29" s="26" t="s">
        <v>214</v>
      </c>
    </row>
    <row r="30" spans="4:28" x14ac:dyDescent="0.2">
      <c r="F30" s="26" t="s">
        <v>215</v>
      </c>
    </row>
  </sheetData>
  <mergeCells count="4">
    <mergeCell ref="B11:D11"/>
    <mergeCell ref="B12:D1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H24"/>
  <sheetViews>
    <sheetView zoomScale="125" zoomScaleNormal="125" workbookViewId="0">
      <selection activeCell="W11" sqref="W11"/>
    </sheetView>
  </sheetViews>
  <sheetFormatPr defaultColWidth="8.85546875" defaultRowHeight="12.75" x14ac:dyDescent="0.2"/>
  <cols>
    <col min="1" max="2" width="8.85546875" customWidth="1"/>
    <col min="3" max="3" width="4.5703125" customWidth="1"/>
    <col min="4" max="4" width="30" customWidth="1"/>
    <col min="5" max="5" width="5.7109375" customWidth="1"/>
  </cols>
  <sheetData>
    <row r="5" spans="2:8" x14ac:dyDescent="0.2">
      <c r="E5" t="s">
        <v>179</v>
      </c>
      <c r="G5" s="26" t="s">
        <v>200</v>
      </c>
      <c r="H5" t="s">
        <v>180</v>
      </c>
    </row>
    <row r="6" spans="2:8" x14ac:dyDescent="0.2">
      <c r="B6" t="s">
        <v>74</v>
      </c>
      <c r="D6" t="str">
        <f>IF(AA!$R$9=1,AA!$B$9,IF(AA!$R$10=1,AA!$B$10,IF(AA!$R$11=1,AA!$B$11,IF(AA!$R$12=1,AA!$B$12," "))))</f>
        <v xml:space="preserve"> </v>
      </c>
      <c r="E6" t="str">
        <f>IF(AA!$R$9=1,AA!$F$9,IF(AA!$R$10=1,AA!$F$10,IF(AA!$R$11=1,AA!$F$11,IF(AA!$R$12=1,AA!$F$12," "))))</f>
        <v xml:space="preserve"> </v>
      </c>
      <c r="F6" t="str">
        <f>IF(AA!$R$9=1,AA!$G$9,IF(AA!$R$10=1,AA!$G$10,IF(AA!$R$11=1,AA!$G$11,IF(AA!$R$12=1,AA!$G$12," "))))</f>
        <v xml:space="preserve"> </v>
      </c>
      <c r="G6" t="str">
        <f>IF(AA!$R$9=1,AA!$N$9,IF(AA!$R$10=1,AA!$N$10,IF(AA!$R$11=1,AA!$N$11,IF(AA!$R$12=1,AA!$N$12," "))))</f>
        <v xml:space="preserve"> </v>
      </c>
      <c r="H6" t="str">
        <f>IF(AA!$R$9=1,AA!$O$9,IF(AA!$R$10=1,AA!$O$10,IF(AA!$R$11=1,AA!$O$11,IF(AA!$R$12=1,AA!$O$12," "))))</f>
        <v xml:space="preserve"> </v>
      </c>
    </row>
    <row r="7" spans="2:8" x14ac:dyDescent="0.2">
      <c r="B7" t="s">
        <v>75</v>
      </c>
      <c r="D7" t="str">
        <f>IF(BB!$R$9=1,BB!$B$9,IF(BB!$R$10=1,BB!$B$10,IF(BB!$R$11=1,BB!$B$11,IF(BB!$R$12=1,BB!$B$12," "))))</f>
        <v xml:space="preserve"> </v>
      </c>
      <c r="E7" t="str">
        <f>IF(BB!$R$9=1,BB!$F$9,IF(BB!$R$10=1,BB!$F$10,IF(BB!$R$11=1,BB!$F$11,IF(BB!$R$12=1,BB!$F$12," "))))</f>
        <v xml:space="preserve"> </v>
      </c>
      <c r="F7" t="str">
        <f>IF(BB!$R$9=1,BB!$G$9,IF(BB!$R$10=1,BB!$G$10,IF(BB!$R$11=1,BB!$G$11,IF(BB!$R$12=1,BB!$G$12," "))))</f>
        <v xml:space="preserve"> </v>
      </c>
      <c r="G7" t="str">
        <f>IF(BB!$R$9=1,BB!$N$9,IF(BB!$R$10=1,BB!$N$10,IF(BB!$R$11=1,BB!$N$11,IF(BB!$R$12=1,BB!$N$12," "))))</f>
        <v xml:space="preserve"> </v>
      </c>
      <c r="H7" t="str">
        <f>IF(BB!$R$9=1,BB!$O$9,IF(BB!$R$10=1,BB!$O$10,IF(BB!$R$11=1,BB!$O$11,IF(BB!$R$12=1,BB!$O$12," "))))</f>
        <v xml:space="preserve"> </v>
      </c>
    </row>
    <row r="8" spans="2:8" x14ac:dyDescent="0.2">
      <c r="B8" t="s">
        <v>32</v>
      </c>
      <c r="D8" t="str">
        <f>IF(CC!$R$9=1,CC!$B$9,IF(CC!$R$10=1,CC!$B$10,IF(CC!$R$11=1,CC!$B$11,IF(CC!$R$12=1,CC!$B$12," "))))</f>
        <v xml:space="preserve"> </v>
      </c>
      <c r="E8" t="str">
        <f>IF(CC!$R$9=1,CC!$F$9,IF(CC!$R$10=1,CC!$F$10,IF(CC!$R$11=1,CC!$F$11,IF(CC!$R$12=1,CC!$F$12," "))))</f>
        <v xml:space="preserve"> </v>
      </c>
      <c r="F8" t="str">
        <f>IF(CC!$R$9=1,CC!$G$9,IF(CC!$R$10=1,CC!$G$10,IF(CC!$R$11=1,CC!$G$11,IF(CC!$R$12=1,CC!$G$12," "))))</f>
        <v xml:space="preserve"> </v>
      </c>
      <c r="G8" t="str">
        <f>IF(CC!$R$9=1,CC!$N$9,IF(CC!$R$10=1,CC!$N$10,IF(CC!$R$11=1,CC!$N$11,IF(CC!$R$12=1,CC!$N$12," "))))</f>
        <v xml:space="preserve"> </v>
      </c>
      <c r="H8" t="str">
        <f>IF(CC!$R$9=1,CC!$O$9,IF(CC!$R$10=1,CC!$O$10,IF(CC!$R$11=1,CC!$O$11,IF(CC!$R$12=1,CC!$O$12," "))))</f>
        <v xml:space="preserve"> </v>
      </c>
    </row>
    <row r="9" spans="2:8" x14ac:dyDescent="0.2">
      <c r="B9" t="s">
        <v>90</v>
      </c>
      <c r="D9" t="str">
        <f>IF(DD!$R$9=1,DD!$B$9,IF(DD!$R$10=1,DD!$B$10,IF(DD!$R$11=1,DD!$B$11,IF(DD!$R$12=1,DD!$B$12," "))))</f>
        <v xml:space="preserve"> </v>
      </c>
    </row>
    <row r="11" spans="2:8" x14ac:dyDescent="0.2">
      <c r="B11" t="s">
        <v>77</v>
      </c>
      <c r="D11" t="str">
        <f>IF(AA!$R$9=2,AA!$B$9,IF(AA!$R$10=2,AA!$B$10,IF(AA!$R$11=2,AA!$B$11,IF(AA!$R$12=2,AA!$B$12," "))))</f>
        <v xml:space="preserve"> </v>
      </c>
      <c r="E11" t="str">
        <f>IF(AA!$R$9=2,AA!$F$9,IF(AA!$R$10=2,AA!$F$10,IF(AA!$R$11=2,AA!$F$11,IF(AA!$R$12=2,AA!$F$12," "))))</f>
        <v xml:space="preserve"> </v>
      </c>
      <c r="F11" t="str">
        <f>IF(AA!$R$9=2,AA!$G$9,IF(AA!$R$10=2,AA!$G$10,IF(AA!$R$11=2,AA!$G$11,IF(AA!$R$12=2,AA!$G$12," "))))</f>
        <v xml:space="preserve"> </v>
      </c>
      <c r="G11" t="str">
        <f>IF(AA!$R$9=2,AA!$N$9,IF(AA!$R$10=2,AA!$N$10,IF(AA!$R$11=2,AA!$N$11,IF(AA!$R$12=2,AA!$N$12," "))))</f>
        <v xml:space="preserve"> </v>
      </c>
      <c r="H11" t="str">
        <f>IF(AA!$R$9=2,AA!$O$9,IF(AA!$R$10=2,AA!$O$10,IF(AA!$R$11=2,AA!$O$11,IF(AA!$R$12=2,AA!$O$12," "))))</f>
        <v xml:space="preserve"> </v>
      </c>
    </row>
    <row r="12" spans="2:8" x14ac:dyDescent="0.2">
      <c r="B12" t="s">
        <v>76</v>
      </c>
      <c r="D12" t="str">
        <f>IF(BB!$R$9=2,BB!$B$9,IF(BB!$R$10=2,BB!$B$10,IF(BB!$R$11=2,BB!$B$11,IF(BB!$R$12=2,BB!$B$12," "))))</f>
        <v xml:space="preserve"> </v>
      </c>
      <c r="E12" t="str">
        <f>IF(BB!$R$9=2,BB!$F$9,IF(BB!$R$10=2,BB!$F$10,IF(BB!$R$11=2,BB!$F$11,IF(BB!$R$12=2,BB!$F$12," "))))</f>
        <v xml:space="preserve"> </v>
      </c>
      <c r="F12" t="str">
        <f>IF(BB!$R$9=2,BB!$G$9,IF(BB!$R$10=2,BB!$G$10,IF(BB!$R$11=2,BB!$G$11,IF(BB!$R$12=2,BB!$G$12," "))))</f>
        <v xml:space="preserve"> </v>
      </c>
      <c r="G12" t="str">
        <f>IF(BB!$R$9=2,BB!$N$9,IF(BB!$R$10=2,BB!$N$10,IF(BB!$R$11=2,BB!$N$11,IF(BB!$R$12=2,BB!$N$12," "))))</f>
        <v xml:space="preserve"> </v>
      </c>
      <c r="H12" t="str">
        <f>IF(BB!$R$9=2,BB!$O$9,IF(BB!$R$10=2,BB!$O$10,IF(BB!$R$11=2,BB!$O$11,IF(BB!$R$12=2,BB!$O$12," "))))</f>
        <v xml:space="preserve"> </v>
      </c>
    </row>
    <row r="13" spans="2:8" x14ac:dyDescent="0.2">
      <c r="B13" t="s">
        <v>33</v>
      </c>
      <c r="D13" t="str">
        <f>IF(CC!$R$9=2,CC!$B$9,IF(CC!$R$10=2,CC!$B$10,IF(CC!$R$11=2,CC!$B$11,IF(CC!$R$12=2,CC!$B$12," "))))</f>
        <v xml:space="preserve"> </v>
      </c>
      <c r="E13" t="str">
        <f>IF(CC!$R$9=2,CC!$F$9,IF(CC!$R$10=2,CC!$F$10,IF(CC!$R$11=2,CC!$F$11,IF(CC!$R$12=2,CC!$F$12," "))))</f>
        <v xml:space="preserve"> </v>
      </c>
      <c r="F13" t="str">
        <f>IF(CC!$R$9=2,CC!$G$9,IF(CC!$R$10=2,CC!$G$10,IF(CC!$R$11=2,CC!$G$11,IF(CC!$R$12=2,CC!$G$12," "))))</f>
        <v xml:space="preserve"> </v>
      </c>
      <c r="G13" t="str">
        <f>IF(CC!$R$9=2,CC!$N$9,IF(CC!$R$10=2,CC!$N$10,IF(CC!$R$11=2,CC!$N$11,IF(CC!$R$12=2,CC!$N$12," "))))</f>
        <v xml:space="preserve"> </v>
      </c>
      <c r="H13" t="str">
        <f>IF(CC!$R$9=2,CC!$O$9,IF(CC!$R$10=2,CC!$O$10,IF(CC!$R$11=2,CC!$O$11,IF(CC!$R$12=2,CC!$O$12," "))))</f>
        <v xml:space="preserve"> </v>
      </c>
    </row>
    <row r="14" spans="2:8" x14ac:dyDescent="0.2">
      <c r="B14" t="s">
        <v>91</v>
      </c>
      <c r="D14" t="str">
        <f>IF(DD!$R$9=2,DD!$B$9,IF(DD!$R$10=2,DD!$B$10,IF(DD!$R$11=2,DD!$B$11,IF(DD!$R$12=2,DD!$B$12," "))))</f>
        <v xml:space="preserve"> </v>
      </c>
    </row>
    <row r="16" spans="2:8" x14ac:dyDescent="0.2">
      <c r="B16" t="s">
        <v>15</v>
      </c>
      <c r="D16" t="str">
        <f>IF(AA!$R$9=3,AA!$B$9,IF(AA!$R$10=3,AA!$B$10,IF(AA!$R$11=3,AA!$B$11,IF(AA!$R$12=3,AA!$B$12," "))))</f>
        <v xml:space="preserve"> </v>
      </c>
      <c r="E16" t="str">
        <f>IF(AA!$R$9=3,AA!$F$9,IF(AA!$R$10=3,AA!$F$10,IF(AA!$R$11=3,AA!$F$11,IF(AA!$R$12=3,AA!$F$12," "))))</f>
        <v xml:space="preserve"> </v>
      </c>
      <c r="F16" t="str">
        <f>IF(AA!$R$9=3,AA!$G$9,IF(AA!$R$10=3,AA!$G$10,IF(AA!$R$11=3,AA!$G$11,IF(AA!$R$12=3,AA!$G$12," "))))</f>
        <v xml:space="preserve"> </v>
      </c>
      <c r="G16" t="str">
        <f>IF(AA!$R$9=3,AA!$N$9,IF(AA!$R$10=3,AA!$N$10,IF(AA!$R$11=3,AA!$N$11,IF(AA!$R$12=3,AA!$N$12," "))))</f>
        <v xml:space="preserve"> </v>
      </c>
      <c r="H16" t="str">
        <f>IF(AA!$R$9=3,AA!$O$9,IF(AA!$R$10=3,AA!$O$10,IF(AA!$R$11=3,AA!$O$11,IF(AA!$R$12=3,AA!$O$12," "))))</f>
        <v xml:space="preserve"> </v>
      </c>
    </row>
    <row r="17" spans="2:8" x14ac:dyDescent="0.2">
      <c r="B17" t="s">
        <v>16</v>
      </c>
      <c r="D17" t="str">
        <f>IF(BB!$R$9=3,BB!$B$9,IF(BB!$R$10=3,BB!$B$10,IF(BB!$R$11=3,BB!$B$11,IF(BB!$R$12=3,BB!$B$12," "))))</f>
        <v xml:space="preserve"> </v>
      </c>
      <c r="E17" t="str">
        <f>IF(BB!$R$9=3,BB!$F$9,IF(BB!$R$10=3,BB!$F$10,IF(BB!$R$11=3,BB!$F$11,IF(BB!$R$12=3,BB!$F$12," "))))</f>
        <v xml:space="preserve"> </v>
      </c>
      <c r="F17" t="str">
        <f>IF(BB!$R$9=3,BB!$G$9,IF(BB!$R$10=3,BB!$G$10,IF(BB!$R$11=3,BB!$G$11,IF(BB!$R$12=3,BB!$G$12," "))))</f>
        <v xml:space="preserve"> </v>
      </c>
      <c r="G17" t="str">
        <f>IF(BB!$R$9=3,BB!$N$9,IF(BB!$R$10=3,BB!$N$10,IF(BB!$R$11=3,BB!$N$11,IF(BB!$R$12=3,BB!$N$12," "))))</f>
        <v xml:space="preserve"> </v>
      </c>
      <c r="H17" t="str">
        <f>IF(BB!$R$9=3,BB!$O$9,IF(BB!$R$10=3,BB!$O$10,IF(BB!$R$11=3,BB!$O$11,IF(BB!$R$12=3,BB!$O$12," "))))</f>
        <v xml:space="preserve"> </v>
      </c>
    </row>
    <row r="18" spans="2:8" x14ac:dyDescent="0.2">
      <c r="B18" t="s">
        <v>10</v>
      </c>
      <c r="D18" t="str">
        <f>IF(CC!$R$9=3,CC!$B$9,IF(CC!$R$10=3,CC!$B$10,IF(CC!$R$11=3,CC!$B$11,IF(CC!$R$12=3,CC!$B$12," "))))</f>
        <v xml:space="preserve"> </v>
      </c>
      <c r="E18" t="str">
        <f>IF(CC!$R$9=3,CC!$F$9,IF(CC!$R$10=3,CC!$F$10,IF(CC!$R$11=3,CC!$F$11,IF(CC!$R$12=3,CC!$F$12," "))))</f>
        <v xml:space="preserve"> </v>
      </c>
      <c r="F18" t="str">
        <f>IF(CC!$R$9=3,CC!$G$9,IF(CC!$R$10=3,CC!$G$10,IF(CC!$R$11=3,CC!$G$11,IF(CC!$R$12=3,CC!$G$12," "))))</f>
        <v xml:space="preserve"> </v>
      </c>
      <c r="G18" t="str">
        <f>IF(CC!$R$9=3,CC!$N$9,IF(CC!$R$10=3,CC!$N$10,IF(CC!$R$11=3,CC!$N$11,IF(CC!$R$12=3,CC!$N$12," "))))</f>
        <v xml:space="preserve"> </v>
      </c>
      <c r="H18" t="str">
        <f>IF(CC!$R$9=3,CC!$O$9,IF(CC!$R$10=3,CC!$O$10,IF(CC!$R$11=3,CC!$O$11,IF(CC!$R$12=3,CC!$O$12," "))))</f>
        <v xml:space="preserve"> </v>
      </c>
    </row>
    <row r="19" spans="2:8" x14ac:dyDescent="0.2">
      <c r="B19" t="s">
        <v>9</v>
      </c>
      <c r="D19" t="str">
        <f>IF(DD!$R$9=3,DD!$B$9,IF(DD!$R$10=3,DD!$B$10,IF(DD!$R$11=3,DD!$B$11,IF(DD!$R$12=3,DD!$B$12," "))))</f>
        <v xml:space="preserve"> </v>
      </c>
    </row>
    <row r="21" spans="2:8" x14ac:dyDescent="0.2">
      <c r="B21" t="s">
        <v>18</v>
      </c>
      <c r="D21" t="str">
        <f>IF(AA!$R$9=4,AA!$B$9,IF(AA!$R$10=4,AA!$B$10,IF(AA!$R$11=4,AA!$B$11,IF(AA!$R$12=4,AA!$B$12," "))))</f>
        <v xml:space="preserve"> </v>
      </c>
      <c r="E21" t="str">
        <f>IF(AA!$R$9=4,AA!$F$9,IF(AA!$R$10=4,AA!$F$10,IF(AA!$R$11=4,AA!$F$11,IF(AA!$R$12=4,AA!$F$12," "))))</f>
        <v xml:space="preserve"> </v>
      </c>
      <c r="F21" t="str">
        <f>IF(AA!$R$9=4,AA!$G$9,IF(AA!$R$10=4,AA!$G$10,IF(AA!$R$11=4,AA!$G$11,IF(AA!$R$12=4,AA!$G$12," "))))</f>
        <v xml:space="preserve"> </v>
      </c>
      <c r="G21" t="str">
        <f>IF(AA!$R$9=4,AA!$N$9,IF(AA!$R$10=4,AA!$N$10,IF(AA!$R$11=4,AA!$N$11,IF(AA!$R$12=4,AA!$N$12," "))))</f>
        <v xml:space="preserve"> </v>
      </c>
      <c r="H21" t="str">
        <f>IF(AA!$R$9=4,AA!$O$9,IF(AA!$R$10=4,AA!$O$10,IF(AA!$R$11=4,AA!$O$11,IF(AA!$R$12=4,AA!$O$12," "))))</f>
        <v xml:space="preserve"> </v>
      </c>
    </row>
    <row r="22" spans="2:8" x14ac:dyDescent="0.2">
      <c r="B22" t="s">
        <v>17</v>
      </c>
      <c r="D22" t="str">
        <f>IF(BB!$R$9=4,BB!$B$9,IF(BB!$R$10=4,BB!$B$10,IF(BB!$R$11=4,BB!$B$11,IF(BB!$R$12=4,BB!$B$12," "))))</f>
        <v xml:space="preserve"> </v>
      </c>
      <c r="E22" t="str">
        <f>IF(BB!$R$9=4,BB!$F$9,IF(BB!$R$10=4,BB!$F$10,IF(BB!$R$11=4,BB!$F$11,IF(BB!$R$12=4,BB!$F$12," "))))</f>
        <v xml:space="preserve"> </v>
      </c>
      <c r="F22" t="str">
        <f>IF(BB!$R$9=4,BB!$G$9,IF(BB!$R$10=4,BB!$G$10,IF(BB!$R$11=4,BB!$G$11,IF(BB!$R$12=4,BB!$G$12," "))))</f>
        <v xml:space="preserve"> </v>
      </c>
      <c r="G22" t="str">
        <f>IF(BB!$R$9=4,BB!$N$9,IF(BB!$R$10=4,BB!$N$10,IF(BB!$R$11=4,BB!$N$11,IF(BB!$R$12=4,BB!$N$12," "))))</f>
        <v xml:space="preserve"> </v>
      </c>
      <c r="H22" t="str">
        <f>IF(BB!$R$9=4,BB!$O$9,IF(BB!$R$10=4,BB!$O$10,IF(BB!$R$11=4,BB!$O$11,IF(BB!$R$12=4,BB!$O$12," "))))</f>
        <v xml:space="preserve"> </v>
      </c>
    </row>
    <row r="23" spans="2:8" x14ac:dyDescent="0.2">
      <c r="B23" t="s">
        <v>19</v>
      </c>
      <c r="D23" t="str">
        <f>IF(CC!$R$9=4,CC!$B$9,IF(CC!$R$10=4,CC!$B$10,IF(CC!$R$11=4,CC!$B$11,IF(CC!$R$12=4,CC!$B$12," "))))</f>
        <v xml:space="preserve"> </v>
      </c>
      <c r="E23" t="str">
        <f>IF(CC!$R$9=4,CC!$F$9,IF(CC!$R$10=4,CC!$F$10,IF(CC!$R$11=4,CC!$F$11,IF(CC!$R$12=4,CC!$F$12," "))))</f>
        <v xml:space="preserve"> </v>
      </c>
      <c r="F23" t="str">
        <f>IF(CC!$R$9=4,CC!$G$9,IF(CC!$R$10=4,CC!$G$10,IF(CC!$R$11=4,CC!$G$11,IF(CC!$R$12=4,CC!$G$12," "))))</f>
        <v xml:space="preserve"> </v>
      </c>
      <c r="G23" t="str">
        <f>IF(CC!$R$9=4,CC!$N$9,IF(CC!$R$10=4,CC!$N$10,IF(CC!$R$11=4,CC!$N$11,IF(CC!$R$12=4,CC!$N$12," "))))</f>
        <v xml:space="preserve"> </v>
      </c>
      <c r="H23" t="str">
        <f>IF(CC!$R$9=4,CC!$O$9,IF(CC!$R$10=4,CC!$O$10,IF(CC!$R$11=4,CC!$O$11,IF(CC!$R$12=4,CC!$O$12," "))))</f>
        <v xml:space="preserve"> </v>
      </c>
    </row>
    <row r="24" spans="2:8" x14ac:dyDescent="0.2">
      <c r="B24" t="s">
        <v>11</v>
      </c>
      <c r="D24" t="str">
        <f>IF(DD!$R$9=4,DD!$B$9,IF(DD!$R$10=4,DD!$B$10,IF(DD!$R$11=4,DD!$B$11,IF(DD!$R$12=4,DD!$B$12," "))))</f>
        <v xml:space="preserve"> </v>
      </c>
    </row>
  </sheetData>
  <phoneticPr fontId="0" type="noConversion"/>
  <printOptions gridLines="1"/>
  <pageMargins left="0.75" right="0.75" top="1" bottom="1" header="0.5" footer="0.5"/>
  <pageSetup scale="96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</sheetPr>
  <dimension ref="A1:M19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3" x14ac:dyDescent="0.2">
      <c r="A1" s="37"/>
      <c r="B1" s="37" t="s">
        <v>101</v>
      </c>
      <c r="C1" s="37"/>
      <c r="D1" s="37"/>
      <c r="E1" s="46" t="str">
        <f>Info!$D$13</f>
        <v>Court 1</v>
      </c>
      <c r="G1" s="37"/>
      <c r="H1" s="37"/>
      <c r="I1" s="37"/>
      <c r="J1" s="37"/>
      <c r="K1" s="37"/>
      <c r="L1" s="37"/>
    </row>
    <row r="2" spans="1:13" x14ac:dyDescent="0.2">
      <c r="A2" s="37"/>
      <c r="D2" s="37"/>
      <c r="E2" s="37"/>
      <c r="F2" s="37"/>
      <c r="G2" s="37"/>
      <c r="H2" s="37"/>
      <c r="I2" s="37"/>
      <c r="J2" s="37"/>
      <c r="K2" s="37"/>
      <c r="L2" s="37"/>
    </row>
    <row r="3" spans="1:13" ht="13.5" thickBot="1" x14ac:dyDescent="0.25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6" t="s">
        <v>105</v>
      </c>
    </row>
    <row r="4" spans="1:13" ht="14.25" thickTop="1" thickBot="1" x14ac:dyDescent="0.25">
      <c r="A4" s="60">
        <v>1</v>
      </c>
      <c r="B4" s="50" t="s">
        <v>109</v>
      </c>
      <c r="C4" s="51" t="s">
        <v>20</v>
      </c>
      <c r="D4" s="52" t="s">
        <v>103</v>
      </c>
      <c r="E4" s="82" t="s">
        <v>114</v>
      </c>
      <c r="F4" s="90"/>
      <c r="G4" s="91"/>
      <c r="H4" s="51" t="s">
        <v>104</v>
      </c>
      <c r="I4" s="82" t="s">
        <v>115</v>
      </c>
      <c r="J4" s="83"/>
      <c r="K4" s="84"/>
      <c r="L4" s="53" t="s">
        <v>116</v>
      </c>
    </row>
    <row r="5" spans="1:13" ht="13.5" thickBot="1" x14ac:dyDescent="0.25">
      <c r="A5" s="62">
        <v>0.52083333333333337</v>
      </c>
      <c r="B5" s="55" t="s">
        <v>107</v>
      </c>
      <c r="C5" s="56" t="s">
        <v>111</v>
      </c>
      <c r="D5" s="57"/>
      <c r="E5" s="85" t="str">
        <f>Info3!$D$6</f>
        <v xml:space="preserve"> </v>
      </c>
      <c r="F5" s="88"/>
      <c r="G5" s="89"/>
      <c r="H5" s="56" t="s">
        <v>104</v>
      </c>
      <c r="I5" s="85" t="str">
        <f>Info3!$D$13</f>
        <v xml:space="preserve"> </v>
      </c>
      <c r="J5" s="86"/>
      <c r="K5" s="87"/>
      <c r="L5" s="58" t="str">
        <f>Info3!$D$21</f>
        <v xml:space="preserve"> </v>
      </c>
      <c r="M5" s="2"/>
    </row>
    <row r="6" spans="1:13" ht="14.25" thickTop="1" thickBot="1" x14ac:dyDescent="0.25">
      <c r="A6" s="47"/>
      <c r="B6" s="38"/>
      <c r="C6" s="46"/>
      <c r="D6" s="59" t="s">
        <v>108</v>
      </c>
      <c r="E6" s="59"/>
      <c r="F6" s="59"/>
      <c r="G6" s="59"/>
      <c r="H6" s="59" t="s">
        <v>108</v>
      </c>
      <c r="I6" s="59"/>
      <c r="J6" s="59"/>
      <c r="K6" s="59"/>
      <c r="L6" s="46"/>
      <c r="M6" s="2"/>
    </row>
    <row r="7" spans="1:13" ht="14.25" thickTop="1" thickBot="1" x14ac:dyDescent="0.25">
      <c r="A7" s="37"/>
      <c r="B7" s="38"/>
      <c r="C7" s="46"/>
      <c r="D7" s="37"/>
      <c r="E7" s="46"/>
      <c r="F7" s="46"/>
      <c r="G7" s="46"/>
      <c r="H7" s="46"/>
      <c r="I7" s="46"/>
      <c r="J7" s="46"/>
      <c r="K7" s="46"/>
      <c r="L7" s="46"/>
      <c r="M7" s="2"/>
    </row>
    <row r="8" spans="1:13" ht="14.25" thickTop="1" thickBot="1" x14ac:dyDescent="0.25">
      <c r="A8" s="60">
        <v>2</v>
      </c>
      <c r="B8" s="50" t="s">
        <v>109</v>
      </c>
      <c r="C8" s="51" t="s">
        <v>110</v>
      </c>
      <c r="D8" s="52" t="s">
        <v>103</v>
      </c>
      <c r="E8" s="82" t="s">
        <v>116</v>
      </c>
      <c r="F8" s="90"/>
      <c r="G8" s="91"/>
      <c r="H8" s="51" t="s">
        <v>104</v>
      </c>
      <c r="I8" s="82" t="s">
        <v>117</v>
      </c>
      <c r="J8" s="83"/>
      <c r="K8" s="84"/>
      <c r="L8" s="53" t="s">
        <v>118</v>
      </c>
      <c r="M8" s="2"/>
    </row>
    <row r="9" spans="1:13" ht="13.5" thickBot="1" x14ac:dyDescent="0.25">
      <c r="A9" s="61" t="s">
        <v>106</v>
      </c>
      <c r="B9" s="55" t="s">
        <v>107</v>
      </c>
      <c r="C9" s="56" t="s">
        <v>112</v>
      </c>
      <c r="D9" s="57"/>
      <c r="E9" s="85" t="str">
        <f>Info3!$D$21</f>
        <v xml:space="preserve"> </v>
      </c>
      <c r="F9" s="88"/>
      <c r="G9" s="89"/>
      <c r="H9" s="56" t="s">
        <v>104</v>
      </c>
      <c r="I9" s="85" t="str">
        <f>Info3!$D$24</f>
        <v xml:space="preserve"> </v>
      </c>
      <c r="J9" s="86"/>
      <c r="K9" s="87"/>
      <c r="L9" s="58"/>
      <c r="M9" s="2"/>
    </row>
    <row r="10" spans="1:13" ht="14.25" thickTop="1" thickBot="1" x14ac:dyDescent="0.25">
      <c r="A10" s="47"/>
      <c r="B10" s="38"/>
      <c r="C10" s="46"/>
      <c r="D10" s="59" t="s">
        <v>108</v>
      </c>
      <c r="E10" s="59"/>
      <c r="F10" s="59"/>
      <c r="G10" s="59"/>
      <c r="H10" s="59" t="s">
        <v>108</v>
      </c>
      <c r="I10" s="59"/>
      <c r="J10" s="59"/>
      <c r="K10" s="59"/>
      <c r="L10" s="46"/>
      <c r="M10" s="2"/>
    </row>
    <row r="11" spans="1:13" ht="14.25" thickTop="1" thickBot="1" x14ac:dyDescent="0.25">
      <c r="A11" s="37"/>
      <c r="B11" s="38"/>
      <c r="C11" s="46"/>
      <c r="D11" s="37"/>
      <c r="E11" s="46"/>
      <c r="F11" s="46"/>
      <c r="G11" s="46"/>
      <c r="H11" s="46"/>
      <c r="I11" s="46"/>
      <c r="J11" s="46"/>
      <c r="K11" s="46"/>
      <c r="L11" s="46"/>
      <c r="M11" s="2"/>
    </row>
    <row r="12" spans="1:13" ht="14.25" thickTop="1" thickBot="1" x14ac:dyDescent="0.25">
      <c r="A12" s="60">
        <v>3</v>
      </c>
      <c r="B12" s="50" t="s">
        <v>109</v>
      </c>
      <c r="C12" s="51" t="s">
        <v>20</v>
      </c>
      <c r="D12" s="52" t="s">
        <v>103</v>
      </c>
      <c r="E12" s="82" t="s">
        <v>166</v>
      </c>
      <c r="F12" s="90"/>
      <c r="G12" s="91"/>
      <c r="H12" s="51" t="s">
        <v>104</v>
      </c>
      <c r="I12" s="82" t="s">
        <v>167</v>
      </c>
      <c r="J12" s="83"/>
      <c r="K12" s="84"/>
      <c r="L12" s="53" t="s">
        <v>118</v>
      </c>
      <c r="M12" s="2"/>
    </row>
    <row r="13" spans="1:13" ht="13.5" thickBot="1" x14ac:dyDescent="0.25">
      <c r="A13" s="61" t="s">
        <v>106</v>
      </c>
      <c r="B13" s="55" t="s">
        <v>107</v>
      </c>
      <c r="C13" s="56" t="s">
        <v>112</v>
      </c>
      <c r="D13" s="57"/>
      <c r="E13" s="85"/>
      <c r="F13" s="88"/>
      <c r="G13" s="89"/>
      <c r="H13" s="56" t="s">
        <v>104</v>
      </c>
      <c r="I13" s="85"/>
      <c r="J13" s="86"/>
      <c r="K13" s="87"/>
      <c r="L13" s="58"/>
      <c r="M13" s="2"/>
    </row>
    <row r="14" spans="1:13" ht="14.25" thickTop="1" thickBot="1" x14ac:dyDescent="0.25">
      <c r="A14" s="48"/>
      <c r="B14" s="38"/>
      <c r="C14" s="46"/>
      <c r="D14" s="59" t="s">
        <v>108</v>
      </c>
      <c r="E14" s="59"/>
      <c r="F14" s="59"/>
      <c r="G14" s="59"/>
      <c r="H14" s="59" t="s">
        <v>108</v>
      </c>
      <c r="I14" s="59"/>
      <c r="J14" s="59"/>
      <c r="K14" s="59"/>
      <c r="L14" s="46"/>
      <c r="M14" s="2"/>
    </row>
    <row r="15" spans="1:13" ht="14.25" thickTop="1" thickBot="1" x14ac:dyDescent="0.25">
      <c r="A15" s="37"/>
      <c r="B15" s="38"/>
      <c r="C15" s="46"/>
      <c r="D15" s="37"/>
      <c r="E15" s="46"/>
      <c r="F15" s="46"/>
      <c r="G15" s="46"/>
      <c r="H15" s="46"/>
      <c r="I15" s="46"/>
      <c r="J15" s="46"/>
      <c r="K15" s="46"/>
      <c r="L15" s="46"/>
      <c r="M15" s="2"/>
    </row>
    <row r="16" spans="1:13" ht="14.25" thickTop="1" thickBot="1" x14ac:dyDescent="0.25">
      <c r="A16" s="60">
        <v>4</v>
      </c>
      <c r="B16" s="50" t="s">
        <v>109</v>
      </c>
      <c r="C16" s="51" t="s">
        <v>20</v>
      </c>
      <c r="D16" s="52" t="s">
        <v>103</v>
      </c>
      <c r="E16" s="82" t="s">
        <v>168</v>
      </c>
      <c r="F16" s="90"/>
      <c r="G16" s="91"/>
      <c r="H16" s="51" t="s">
        <v>104</v>
      </c>
      <c r="I16" s="82" t="s">
        <v>169</v>
      </c>
      <c r="J16" s="83"/>
      <c r="K16" s="84"/>
      <c r="L16" s="53" t="s">
        <v>118</v>
      </c>
      <c r="M16" s="2"/>
    </row>
    <row r="17" spans="1:13" ht="13.5" thickBot="1" x14ac:dyDescent="0.25">
      <c r="A17" s="61" t="s">
        <v>106</v>
      </c>
      <c r="B17" s="55" t="s">
        <v>107</v>
      </c>
      <c r="C17" s="56" t="s">
        <v>113</v>
      </c>
      <c r="D17" s="57"/>
      <c r="E17" s="85"/>
      <c r="F17" s="88"/>
      <c r="G17" s="89"/>
      <c r="H17" s="56" t="s">
        <v>104</v>
      </c>
      <c r="I17" s="85"/>
      <c r="J17" s="86"/>
      <c r="K17" s="87"/>
      <c r="L17" s="58"/>
      <c r="M17" s="2"/>
    </row>
    <row r="18" spans="1:13" ht="14.25" thickTop="1" thickBot="1" x14ac:dyDescent="0.25">
      <c r="A18" s="48"/>
      <c r="B18" s="38"/>
      <c r="C18" s="46"/>
      <c r="D18" s="59" t="s">
        <v>108</v>
      </c>
      <c r="E18" s="59"/>
      <c r="F18" s="59"/>
      <c r="G18" s="59"/>
      <c r="H18" s="59" t="s">
        <v>108</v>
      </c>
      <c r="I18" s="59"/>
      <c r="J18" s="59"/>
      <c r="K18" s="59"/>
      <c r="L18" s="46"/>
      <c r="M18" s="2"/>
    </row>
    <row r="19" spans="1:13" ht="13.5" thickTop="1" x14ac:dyDescent="0.2">
      <c r="A19" s="37"/>
      <c r="B19" s="38"/>
      <c r="C19" s="46"/>
      <c r="D19" s="37"/>
      <c r="E19" s="46"/>
      <c r="F19" s="46"/>
      <c r="G19" s="46"/>
      <c r="H19" s="46"/>
      <c r="I19" s="46"/>
      <c r="J19" s="46"/>
      <c r="K19" s="46"/>
      <c r="L19" s="46"/>
      <c r="M19" s="2"/>
    </row>
    <row r="35" spans="1:12" x14ac:dyDescent="0.2">
      <c r="A35" s="37"/>
      <c r="B35" s="37" t="s">
        <v>101</v>
      </c>
      <c r="C35" s="37"/>
      <c r="D35" s="37"/>
      <c r="E35" s="46" t="str">
        <f>Info!$D$14</f>
        <v>Court 2</v>
      </c>
      <c r="G35" s="37"/>
      <c r="H35" s="37"/>
      <c r="I35" s="37"/>
      <c r="J35" s="37"/>
      <c r="K35" s="37"/>
      <c r="L35" s="37"/>
    </row>
    <row r="36" spans="1:12" x14ac:dyDescent="0.2">
      <c r="A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3.5" thickBot="1" x14ac:dyDescent="0.25">
      <c r="A37" s="37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46" t="s">
        <v>105</v>
      </c>
    </row>
    <row r="38" spans="1:12" ht="14.25" thickTop="1" thickBot="1" x14ac:dyDescent="0.25">
      <c r="A38" s="60">
        <v>1</v>
      </c>
      <c r="B38" s="50" t="s">
        <v>109</v>
      </c>
      <c r="C38" s="51" t="s">
        <v>20</v>
      </c>
      <c r="D38" s="52" t="s">
        <v>103</v>
      </c>
      <c r="E38" s="82" t="s">
        <v>75</v>
      </c>
      <c r="F38" s="90"/>
      <c r="G38" s="91"/>
      <c r="H38" s="51" t="s">
        <v>104</v>
      </c>
      <c r="I38" s="82" t="s">
        <v>91</v>
      </c>
      <c r="J38" s="83"/>
      <c r="K38" s="84"/>
      <c r="L38" s="53" t="s">
        <v>17</v>
      </c>
    </row>
    <row r="39" spans="1:12" ht="13.5" thickBot="1" x14ac:dyDescent="0.25">
      <c r="A39" s="62">
        <v>0.52083333333333337</v>
      </c>
      <c r="B39" s="55" t="s">
        <v>107</v>
      </c>
      <c r="C39" s="56" t="s">
        <v>119</v>
      </c>
      <c r="D39" s="57"/>
      <c r="E39" s="85" t="str">
        <f>Info3!$D$7</f>
        <v xml:space="preserve"> </v>
      </c>
      <c r="F39" s="88"/>
      <c r="G39" s="89"/>
      <c r="H39" s="56" t="s">
        <v>104</v>
      </c>
      <c r="I39" s="85" t="str">
        <f>Info3!$D$14</f>
        <v xml:space="preserve"> </v>
      </c>
      <c r="J39" s="88"/>
      <c r="K39" s="89"/>
      <c r="L39" s="58" t="str">
        <f>Info3!$D$22</f>
        <v xml:space="preserve"> </v>
      </c>
    </row>
    <row r="40" spans="1:12" ht="14.25" thickTop="1" thickBot="1" x14ac:dyDescent="0.25">
      <c r="A40" s="47"/>
      <c r="B40" s="38"/>
      <c r="C40" s="46"/>
      <c r="D40" s="59" t="s">
        <v>108</v>
      </c>
      <c r="E40" s="59"/>
      <c r="F40" s="59"/>
      <c r="G40" s="59"/>
      <c r="H40" s="59" t="s">
        <v>108</v>
      </c>
      <c r="I40" s="59"/>
      <c r="J40" s="59"/>
      <c r="K40" s="59"/>
      <c r="L40" s="46"/>
    </row>
    <row r="41" spans="1:12" ht="14.25" thickTop="1" thickBot="1" x14ac:dyDescent="0.25">
      <c r="A41" s="37"/>
      <c r="B41" s="38"/>
      <c r="C41" s="46"/>
      <c r="D41" s="37"/>
      <c r="E41" s="46"/>
      <c r="F41" s="46"/>
      <c r="G41" s="46"/>
      <c r="H41" s="46"/>
      <c r="I41" s="46"/>
      <c r="J41" s="46"/>
      <c r="K41" s="46"/>
      <c r="L41" s="46"/>
    </row>
    <row r="42" spans="1:12" ht="14.25" thickTop="1" thickBot="1" x14ac:dyDescent="0.25">
      <c r="A42" s="60">
        <v>2</v>
      </c>
      <c r="B42" s="50" t="s">
        <v>109</v>
      </c>
      <c r="C42" s="51" t="s">
        <v>110</v>
      </c>
      <c r="D42" s="52" t="s">
        <v>103</v>
      </c>
      <c r="E42" s="82" t="s">
        <v>120</v>
      </c>
      <c r="F42" s="90"/>
      <c r="G42" s="91"/>
      <c r="H42" s="51" t="s">
        <v>104</v>
      </c>
      <c r="I42" s="82" t="s">
        <v>121</v>
      </c>
      <c r="J42" s="83"/>
      <c r="K42" s="84"/>
      <c r="L42" s="53" t="s">
        <v>118</v>
      </c>
    </row>
    <row r="43" spans="1:12" ht="13.5" thickBot="1" x14ac:dyDescent="0.25">
      <c r="A43" s="61" t="s">
        <v>106</v>
      </c>
      <c r="B43" s="55" t="s">
        <v>107</v>
      </c>
      <c r="C43" s="56" t="s">
        <v>112</v>
      </c>
      <c r="D43" s="57"/>
      <c r="E43" s="85" t="str">
        <f>Info3!$D$22</f>
        <v xml:space="preserve"> </v>
      </c>
      <c r="F43" s="88"/>
      <c r="G43" s="89"/>
      <c r="H43" s="56" t="s">
        <v>104</v>
      </c>
      <c r="I43" s="85" t="str">
        <f>Info3!$D$23</f>
        <v xml:space="preserve"> </v>
      </c>
      <c r="J43" s="88"/>
      <c r="K43" s="89"/>
      <c r="L43" s="58"/>
    </row>
    <row r="44" spans="1:12" ht="14.25" thickTop="1" thickBot="1" x14ac:dyDescent="0.25">
      <c r="A44" s="47"/>
      <c r="B44" s="38"/>
      <c r="C44" s="46"/>
      <c r="D44" s="59" t="s">
        <v>108</v>
      </c>
      <c r="E44" s="59"/>
      <c r="F44" s="59"/>
      <c r="G44" s="59"/>
      <c r="H44" s="59" t="s">
        <v>108</v>
      </c>
      <c r="I44" s="59"/>
      <c r="J44" s="59"/>
      <c r="K44" s="59"/>
      <c r="L44" s="46"/>
    </row>
    <row r="45" spans="1:12" ht="14.25" thickTop="1" thickBot="1" x14ac:dyDescent="0.25">
      <c r="A45" s="37"/>
      <c r="B45" s="38"/>
      <c r="C45" s="46"/>
      <c r="D45" s="37"/>
      <c r="E45" s="46"/>
      <c r="F45" s="46"/>
      <c r="G45" s="46"/>
      <c r="H45" s="46"/>
      <c r="I45" s="46"/>
      <c r="J45" s="46"/>
      <c r="K45" s="46"/>
      <c r="L45" s="46"/>
    </row>
    <row r="46" spans="1:12" ht="14.25" thickTop="1" thickBot="1" x14ac:dyDescent="0.25">
      <c r="A46" s="60">
        <v>3</v>
      </c>
      <c r="B46" s="50" t="s">
        <v>109</v>
      </c>
      <c r="C46" s="51" t="s">
        <v>20</v>
      </c>
      <c r="D46" s="52" t="s">
        <v>103</v>
      </c>
      <c r="E46" s="82" t="s">
        <v>162</v>
      </c>
      <c r="F46" s="90"/>
      <c r="G46" s="91"/>
      <c r="H46" s="51" t="s">
        <v>104</v>
      </c>
      <c r="I46" s="82" t="s">
        <v>163</v>
      </c>
      <c r="J46" s="83"/>
      <c r="K46" s="84"/>
      <c r="L46" s="53" t="s">
        <v>118</v>
      </c>
    </row>
    <row r="47" spans="1:12" ht="13.5" thickBot="1" x14ac:dyDescent="0.25">
      <c r="A47" s="61" t="s">
        <v>106</v>
      </c>
      <c r="B47" s="55" t="s">
        <v>107</v>
      </c>
      <c r="C47" s="56" t="s">
        <v>112</v>
      </c>
      <c r="D47" s="57"/>
      <c r="E47" s="85"/>
      <c r="F47" s="88"/>
      <c r="G47" s="89"/>
      <c r="H47" s="56" t="s">
        <v>104</v>
      </c>
      <c r="I47" s="85"/>
      <c r="J47" s="86"/>
      <c r="K47" s="87"/>
      <c r="L47" s="58"/>
    </row>
    <row r="48" spans="1:12" ht="14.25" thickTop="1" thickBot="1" x14ac:dyDescent="0.25">
      <c r="A48" s="48"/>
      <c r="B48" s="38"/>
      <c r="C48" s="46"/>
      <c r="D48" s="59" t="s">
        <v>108</v>
      </c>
      <c r="E48" s="59"/>
      <c r="F48" s="59"/>
      <c r="G48" s="59"/>
      <c r="H48" s="59" t="s">
        <v>108</v>
      </c>
      <c r="I48" s="59"/>
      <c r="J48" s="59"/>
      <c r="K48" s="59"/>
      <c r="L48" s="46"/>
    </row>
    <row r="49" spans="1:12" ht="14.25" thickTop="1" thickBot="1" x14ac:dyDescent="0.25">
      <c r="A49" s="37"/>
      <c r="B49" s="38"/>
      <c r="C49" s="46"/>
      <c r="D49" s="37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0">
        <v>4</v>
      </c>
      <c r="B50" s="50" t="s">
        <v>109</v>
      </c>
      <c r="C50" s="51" t="s">
        <v>110</v>
      </c>
      <c r="D50" s="52" t="s">
        <v>103</v>
      </c>
      <c r="E50" s="82" t="s">
        <v>164</v>
      </c>
      <c r="F50" s="90"/>
      <c r="G50" s="91"/>
      <c r="H50" s="51" t="s">
        <v>104</v>
      </c>
      <c r="I50" s="82" t="s">
        <v>159</v>
      </c>
      <c r="J50" s="83"/>
      <c r="K50" s="84"/>
      <c r="L50" s="53" t="s">
        <v>118</v>
      </c>
    </row>
    <row r="51" spans="1:12" ht="13.5" thickBot="1" x14ac:dyDescent="0.25">
      <c r="A51" s="61" t="s">
        <v>106</v>
      </c>
      <c r="B51" s="55" t="s">
        <v>107</v>
      </c>
      <c r="C51" s="56" t="s">
        <v>113</v>
      </c>
      <c r="D51" s="57"/>
      <c r="E51" s="85"/>
      <c r="F51" s="88"/>
      <c r="G51" s="89"/>
      <c r="H51" s="56" t="s">
        <v>104</v>
      </c>
      <c r="I51" s="85"/>
      <c r="J51" s="86"/>
      <c r="K51" s="87"/>
      <c r="L51" s="58"/>
    </row>
    <row r="52" spans="1:12" ht="14.25" thickTop="1" thickBot="1" x14ac:dyDescent="0.25">
      <c r="A52" s="48"/>
      <c r="B52" s="38"/>
      <c r="C52" s="46"/>
      <c r="D52" s="59" t="s">
        <v>108</v>
      </c>
      <c r="E52" s="59"/>
      <c r="F52" s="59"/>
      <c r="G52" s="59"/>
      <c r="H52" s="59" t="s">
        <v>108</v>
      </c>
      <c r="I52" s="59"/>
      <c r="J52" s="59"/>
      <c r="K52" s="59"/>
      <c r="L52" s="46"/>
    </row>
    <row r="53" spans="1:12" ht="13.5" thickTop="1" x14ac:dyDescent="0.2">
      <c r="A53" s="37"/>
      <c r="B53" s="38"/>
      <c r="C53" s="46"/>
      <c r="D53" s="37"/>
      <c r="E53" s="46"/>
      <c r="F53" s="46"/>
      <c r="G53" s="46"/>
      <c r="H53" s="46"/>
      <c r="I53" s="46"/>
      <c r="J53" s="46"/>
      <c r="K53" s="46"/>
      <c r="L53" s="46"/>
    </row>
    <row r="69" spans="1:12" x14ac:dyDescent="0.2">
      <c r="A69" s="37"/>
      <c r="B69" s="37" t="s">
        <v>101</v>
      </c>
      <c r="C69" s="37"/>
      <c r="D69" s="37"/>
      <c r="E69" s="46" t="str">
        <f>Info!$D$15</f>
        <v>Court 3</v>
      </c>
      <c r="G69" s="37"/>
      <c r="H69" s="37"/>
      <c r="I69" s="37"/>
      <c r="J69" s="37"/>
      <c r="K69" s="37"/>
      <c r="L69" s="37"/>
    </row>
    <row r="70" spans="1:12" x14ac:dyDescent="0.2">
      <c r="A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3.5" thickBot="1" x14ac:dyDescent="0.25">
      <c r="A71" s="37" t="s">
        <v>102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46" t="s">
        <v>105</v>
      </c>
    </row>
    <row r="72" spans="1:12" ht="14.25" thickTop="1" thickBot="1" x14ac:dyDescent="0.25">
      <c r="A72" s="60">
        <v>1</v>
      </c>
      <c r="B72" s="50" t="s">
        <v>109</v>
      </c>
      <c r="C72" s="51" t="s">
        <v>20</v>
      </c>
      <c r="D72" s="52" t="s">
        <v>103</v>
      </c>
      <c r="E72" s="82" t="s">
        <v>127</v>
      </c>
      <c r="F72" s="90"/>
      <c r="G72" s="91"/>
      <c r="H72" s="51" t="s">
        <v>104</v>
      </c>
      <c r="I72" s="82" t="s">
        <v>128</v>
      </c>
      <c r="J72" s="83"/>
      <c r="K72" s="84"/>
      <c r="L72" s="53" t="s">
        <v>130</v>
      </c>
    </row>
    <row r="73" spans="1:12" ht="13.5" thickBot="1" x14ac:dyDescent="0.25">
      <c r="A73" s="62">
        <v>0.52083333333333337</v>
      </c>
      <c r="B73" s="55" t="s">
        <v>107</v>
      </c>
      <c r="C73" s="56" t="s">
        <v>119</v>
      </c>
      <c r="D73" s="57"/>
      <c r="E73" s="85" t="str">
        <f>Info3!$D$8</f>
        <v xml:space="preserve"> </v>
      </c>
      <c r="F73" s="88"/>
      <c r="G73" s="89"/>
      <c r="H73" s="56" t="s">
        <v>104</v>
      </c>
      <c r="I73" s="85" t="str">
        <f>Info3!$D$11</f>
        <v xml:space="preserve"> </v>
      </c>
      <c r="J73" s="86"/>
      <c r="K73" s="87"/>
      <c r="L73" s="58" t="str">
        <f>Info3!$D$19</f>
        <v xml:space="preserve"> </v>
      </c>
    </row>
    <row r="74" spans="1:12" ht="14.25" thickTop="1" thickBot="1" x14ac:dyDescent="0.25">
      <c r="A74" s="47"/>
      <c r="B74" s="38"/>
      <c r="C74" s="46"/>
      <c r="D74" s="59" t="s">
        <v>108</v>
      </c>
      <c r="E74" s="59"/>
      <c r="F74" s="59"/>
      <c r="G74" s="59"/>
      <c r="H74" s="59" t="s">
        <v>108</v>
      </c>
      <c r="I74" s="59"/>
      <c r="J74" s="59"/>
      <c r="K74" s="59"/>
      <c r="L74" s="46"/>
    </row>
    <row r="75" spans="1:12" ht="14.25" thickTop="1" thickBot="1" x14ac:dyDescent="0.25">
      <c r="A75" s="37"/>
      <c r="B75" s="38"/>
      <c r="C75" s="46"/>
      <c r="D75" s="37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0">
        <v>2</v>
      </c>
      <c r="B76" s="50" t="s">
        <v>109</v>
      </c>
      <c r="C76" s="51" t="s">
        <v>122</v>
      </c>
      <c r="D76" s="52" t="s">
        <v>103</v>
      </c>
      <c r="E76" s="82" t="s">
        <v>129</v>
      </c>
      <c r="F76" s="90"/>
      <c r="G76" s="91"/>
      <c r="H76" s="51" t="s">
        <v>104</v>
      </c>
      <c r="I76" s="82" t="s">
        <v>130</v>
      </c>
      <c r="J76" s="83"/>
      <c r="K76" s="84"/>
      <c r="L76" s="53" t="s">
        <v>118</v>
      </c>
    </row>
    <row r="77" spans="1:12" ht="13.5" thickBot="1" x14ac:dyDescent="0.25">
      <c r="A77" s="61" t="s">
        <v>106</v>
      </c>
      <c r="B77" s="55" t="s">
        <v>107</v>
      </c>
      <c r="C77" s="56" t="s">
        <v>112</v>
      </c>
      <c r="D77" s="57"/>
      <c r="E77" s="85" t="str">
        <f>Info3!$D$16</f>
        <v xml:space="preserve"> </v>
      </c>
      <c r="F77" s="88"/>
      <c r="G77" s="89"/>
      <c r="H77" s="56" t="s">
        <v>104</v>
      </c>
      <c r="I77" s="85" t="str">
        <f>Info3!$D$19</f>
        <v xml:space="preserve"> </v>
      </c>
      <c r="J77" s="86"/>
      <c r="K77" s="87"/>
      <c r="L77" s="58"/>
    </row>
    <row r="78" spans="1:12" ht="14.25" thickTop="1" thickBot="1" x14ac:dyDescent="0.25">
      <c r="A78" s="47"/>
      <c r="B78" s="38"/>
      <c r="C78" s="46"/>
      <c r="D78" s="59" t="s">
        <v>108</v>
      </c>
      <c r="E78" s="59"/>
      <c r="F78" s="59"/>
      <c r="G78" s="59"/>
      <c r="H78" s="59" t="s">
        <v>108</v>
      </c>
      <c r="I78" s="59"/>
      <c r="J78" s="59"/>
      <c r="K78" s="59"/>
      <c r="L78" s="46"/>
    </row>
    <row r="79" spans="1:12" ht="14.25" thickTop="1" thickBot="1" x14ac:dyDescent="0.25">
      <c r="A79" s="37"/>
      <c r="B79" s="38"/>
      <c r="C79" s="46"/>
      <c r="D79" s="37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0">
        <v>3</v>
      </c>
      <c r="B80" s="50" t="s">
        <v>109</v>
      </c>
      <c r="C80" s="51" t="s">
        <v>123</v>
      </c>
      <c r="D80" s="52" t="s">
        <v>103</v>
      </c>
      <c r="E80" s="82" t="s">
        <v>147</v>
      </c>
      <c r="F80" s="90"/>
      <c r="G80" s="91"/>
      <c r="H80" s="51" t="s">
        <v>104</v>
      </c>
      <c r="I80" s="82" t="s">
        <v>146</v>
      </c>
      <c r="J80" s="83"/>
      <c r="K80" s="84"/>
      <c r="L80" s="53" t="s">
        <v>118</v>
      </c>
    </row>
    <row r="81" spans="1:12" ht="13.5" thickBot="1" x14ac:dyDescent="0.25">
      <c r="A81" s="61" t="s">
        <v>106</v>
      </c>
      <c r="B81" s="55" t="s">
        <v>107</v>
      </c>
      <c r="C81" s="56" t="s">
        <v>112</v>
      </c>
      <c r="D81" s="57"/>
      <c r="E81" s="85" t="e">
        <f>Info3!#REF!</f>
        <v>#REF!</v>
      </c>
      <c r="F81" s="88"/>
      <c r="G81" s="89"/>
      <c r="H81" s="56" t="s">
        <v>104</v>
      </c>
      <c r="I81" s="85" t="e">
        <f>Info3!#REF!</f>
        <v>#REF!</v>
      </c>
      <c r="J81" s="86"/>
      <c r="K81" s="87"/>
      <c r="L81" s="58"/>
    </row>
    <row r="82" spans="1:12" ht="14.25" thickTop="1" thickBot="1" x14ac:dyDescent="0.25">
      <c r="A82" s="48"/>
      <c r="B82" s="38"/>
      <c r="C82" s="46"/>
      <c r="D82" s="59" t="s">
        <v>108</v>
      </c>
      <c r="E82" s="59"/>
      <c r="F82" s="59"/>
      <c r="G82" s="59"/>
      <c r="H82" s="59" t="s">
        <v>108</v>
      </c>
      <c r="I82" s="59"/>
      <c r="J82" s="59"/>
      <c r="K82" s="59"/>
      <c r="L82" s="46"/>
    </row>
    <row r="83" spans="1:12" ht="14.25" thickTop="1" thickBot="1" x14ac:dyDescent="0.25">
      <c r="A83" s="37"/>
      <c r="B83" s="38"/>
      <c r="C83" s="46"/>
      <c r="D83" s="37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0">
        <v>4</v>
      </c>
      <c r="B84" s="50" t="s">
        <v>109</v>
      </c>
      <c r="C84" s="51" t="s">
        <v>122</v>
      </c>
      <c r="D84" s="52" t="s">
        <v>103</v>
      </c>
      <c r="E84" s="82" t="s">
        <v>148</v>
      </c>
      <c r="F84" s="90"/>
      <c r="G84" s="91"/>
      <c r="H84" s="51" t="s">
        <v>104</v>
      </c>
      <c r="I84" s="82" t="s">
        <v>149</v>
      </c>
      <c r="J84" s="83"/>
      <c r="K84" s="84"/>
      <c r="L84" s="53" t="s">
        <v>118</v>
      </c>
    </row>
    <row r="85" spans="1:12" ht="13.5" thickBot="1" x14ac:dyDescent="0.25">
      <c r="A85" s="61" t="s">
        <v>106</v>
      </c>
      <c r="B85" s="55" t="s">
        <v>107</v>
      </c>
      <c r="C85" s="56" t="s">
        <v>113</v>
      </c>
      <c r="D85" s="57"/>
      <c r="E85" s="85"/>
      <c r="F85" s="88"/>
      <c r="G85" s="89"/>
      <c r="H85" s="56" t="s">
        <v>104</v>
      </c>
      <c r="I85" s="85"/>
      <c r="J85" s="86"/>
      <c r="K85" s="87"/>
      <c r="L85" s="58"/>
    </row>
    <row r="86" spans="1:12" ht="14.25" thickTop="1" thickBot="1" x14ac:dyDescent="0.25">
      <c r="A86" s="48"/>
      <c r="B86" s="38"/>
      <c r="C86" s="46"/>
      <c r="D86" s="59" t="s">
        <v>108</v>
      </c>
      <c r="E86" s="59"/>
      <c r="F86" s="59"/>
      <c r="G86" s="59"/>
      <c r="H86" s="59" t="s">
        <v>108</v>
      </c>
      <c r="I86" s="59"/>
      <c r="J86" s="59"/>
      <c r="K86" s="59"/>
      <c r="L86" s="46"/>
    </row>
    <row r="87" spans="1:12" ht="13.5" thickTop="1" x14ac:dyDescent="0.2">
      <c r="A87" s="37"/>
      <c r="B87" s="38"/>
      <c r="C87" s="46"/>
      <c r="D87" s="37"/>
      <c r="E87" s="46"/>
      <c r="F87" s="46"/>
      <c r="G87" s="46"/>
      <c r="H87" s="46"/>
      <c r="I87" s="46"/>
      <c r="J87" s="46"/>
      <c r="K87" s="46"/>
      <c r="L87" s="46"/>
    </row>
    <row r="103" spans="1:12" x14ac:dyDescent="0.2">
      <c r="A103" s="37"/>
      <c r="B103" s="37" t="s">
        <v>101</v>
      </c>
      <c r="C103" s="37"/>
      <c r="D103" s="37"/>
      <c r="E103" s="46" t="str">
        <f>Info!$D$16</f>
        <v>Court 4</v>
      </c>
      <c r="G103" s="37"/>
      <c r="H103" s="37"/>
      <c r="I103" s="37"/>
      <c r="J103" s="37"/>
      <c r="K103" s="37"/>
      <c r="L103" s="37"/>
    </row>
    <row r="104" spans="1:12" x14ac:dyDescent="0.2">
      <c r="A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3.5" thickBot="1" x14ac:dyDescent="0.25">
      <c r="A105" s="37" t="s">
        <v>102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46" t="s">
        <v>105</v>
      </c>
    </row>
    <row r="106" spans="1:12" ht="14.25" thickTop="1" thickBot="1" x14ac:dyDescent="0.25">
      <c r="A106" s="60">
        <v>1</v>
      </c>
      <c r="B106" s="50" t="s">
        <v>109</v>
      </c>
      <c r="C106" s="51" t="s">
        <v>20</v>
      </c>
      <c r="D106" s="52" t="s">
        <v>103</v>
      </c>
      <c r="E106" s="82" t="s">
        <v>131</v>
      </c>
      <c r="F106" s="90"/>
      <c r="G106" s="91"/>
      <c r="H106" s="51" t="s">
        <v>104</v>
      </c>
      <c r="I106" s="82" t="s">
        <v>132</v>
      </c>
      <c r="J106" s="83"/>
      <c r="K106" s="84"/>
      <c r="L106" s="53" t="s">
        <v>133</v>
      </c>
    </row>
    <row r="107" spans="1:12" ht="13.5" thickBot="1" x14ac:dyDescent="0.25">
      <c r="A107" s="62">
        <v>0.52083333333333337</v>
      </c>
      <c r="B107" s="55" t="s">
        <v>107</v>
      </c>
      <c r="C107" s="56" t="s">
        <v>119</v>
      </c>
      <c r="D107" s="57"/>
      <c r="E107" s="85" t="str">
        <f>Info3!$D$9</f>
        <v xml:space="preserve"> </v>
      </c>
      <c r="F107" s="88"/>
      <c r="G107" s="89"/>
      <c r="H107" s="56" t="s">
        <v>104</v>
      </c>
      <c r="I107" s="85" t="str">
        <f>Info3!$D$12</f>
        <v xml:space="preserve"> </v>
      </c>
      <c r="J107" s="86"/>
      <c r="K107" s="87"/>
      <c r="L107" s="58" t="str">
        <f>Info3!$D$18</f>
        <v xml:space="preserve"> </v>
      </c>
    </row>
    <row r="108" spans="1:12" ht="14.25" thickTop="1" thickBot="1" x14ac:dyDescent="0.25">
      <c r="A108" s="47"/>
      <c r="B108" s="38"/>
      <c r="C108" s="46"/>
      <c r="D108" s="59" t="s">
        <v>108</v>
      </c>
      <c r="E108" s="59"/>
      <c r="F108" s="59"/>
      <c r="G108" s="59"/>
      <c r="H108" s="59" t="s">
        <v>108</v>
      </c>
      <c r="I108" s="59"/>
      <c r="J108" s="59"/>
      <c r="K108" s="59"/>
      <c r="L108" s="46"/>
    </row>
    <row r="109" spans="1:12" ht="14.25" thickTop="1" thickBot="1" x14ac:dyDescent="0.25">
      <c r="A109" s="37"/>
      <c r="B109" s="38"/>
      <c r="C109" s="46"/>
      <c r="D109" s="37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0">
        <v>2</v>
      </c>
      <c r="B110" s="50" t="s">
        <v>109</v>
      </c>
      <c r="C110" s="51" t="s">
        <v>22</v>
      </c>
      <c r="D110" s="52" t="s">
        <v>103</v>
      </c>
      <c r="E110" s="82" t="s">
        <v>135</v>
      </c>
      <c r="F110" s="90"/>
      <c r="G110" s="91"/>
      <c r="H110" s="51" t="s">
        <v>104</v>
      </c>
      <c r="I110" s="82" t="s">
        <v>133</v>
      </c>
      <c r="J110" s="83"/>
      <c r="K110" s="84"/>
      <c r="L110" s="53" t="s">
        <v>118</v>
      </c>
    </row>
    <row r="111" spans="1:12" ht="13.5" thickBot="1" x14ac:dyDescent="0.25">
      <c r="A111" s="61" t="s">
        <v>106</v>
      </c>
      <c r="B111" s="55" t="s">
        <v>107</v>
      </c>
      <c r="C111" s="56" t="s">
        <v>112</v>
      </c>
      <c r="D111" s="57"/>
      <c r="E111" s="85" t="str">
        <f>Info3!$D$17</f>
        <v xml:space="preserve"> </v>
      </c>
      <c r="F111" s="88"/>
      <c r="G111" s="89"/>
      <c r="H111" s="56" t="s">
        <v>104</v>
      </c>
      <c r="I111" s="85" t="str">
        <f>Info3!$D$18</f>
        <v xml:space="preserve"> </v>
      </c>
      <c r="J111" s="86"/>
      <c r="K111" s="87"/>
      <c r="L111" s="58"/>
    </row>
    <row r="112" spans="1:12" ht="14.25" thickTop="1" thickBot="1" x14ac:dyDescent="0.25">
      <c r="A112" s="47"/>
      <c r="B112" s="38"/>
      <c r="C112" s="46"/>
      <c r="D112" s="59" t="s">
        <v>108</v>
      </c>
      <c r="E112" s="59"/>
      <c r="F112" s="59"/>
      <c r="G112" s="59"/>
      <c r="H112" s="59" t="s">
        <v>108</v>
      </c>
      <c r="I112" s="59"/>
      <c r="J112" s="59"/>
      <c r="K112" s="59"/>
      <c r="L112" s="46"/>
    </row>
    <row r="113" spans="1:12" ht="14.25" thickTop="1" thickBot="1" x14ac:dyDescent="0.25">
      <c r="A113" s="37"/>
      <c r="B113" s="38"/>
      <c r="C113" s="46"/>
      <c r="D113" s="37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0">
        <v>3</v>
      </c>
      <c r="B114" s="50" t="s">
        <v>109</v>
      </c>
      <c r="C114" s="51" t="s">
        <v>123</v>
      </c>
      <c r="D114" s="52" t="s">
        <v>103</v>
      </c>
      <c r="E114" s="82" t="s">
        <v>134</v>
      </c>
      <c r="F114" s="90"/>
      <c r="G114" s="91"/>
      <c r="H114" s="51" t="s">
        <v>104</v>
      </c>
      <c r="I114" s="82" t="s">
        <v>150</v>
      </c>
      <c r="J114" s="83"/>
      <c r="K114" s="84"/>
      <c r="L114" s="53" t="s">
        <v>118</v>
      </c>
    </row>
    <row r="115" spans="1:12" ht="13.5" thickBot="1" x14ac:dyDescent="0.25">
      <c r="A115" s="61" t="s">
        <v>106</v>
      </c>
      <c r="B115" s="55" t="s">
        <v>107</v>
      </c>
      <c r="C115" s="56" t="s">
        <v>112</v>
      </c>
      <c r="D115" s="57"/>
      <c r="E115" s="85" t="e">
        <f>Info3!#REF!</f>
        <v>#REF!</v>
      </c>
      <c r="F115" s="88"/>
      <c r="G115" s="89"/>
      <c r="H115" s="56" t="s">
        <v>104</v>
      </c>
      <c r="I115" s="85" t="e">
        <f>Info3!#REF!</f>
        <v>#REF!</v>
      </c>
      <c r="J115" s="86"/>
      <c r="K115" s="87"/>
      <c r="L115" s="58"/>
    </row>
    <row r="116" spans="1:12" ht="14.25" thickTop="1" thickBot="1" x14ac:dyDescent="0.25">
      <c r="A116" s="48"/>
      <c r="B116" s="38"/>
      <c r="C116" s="46"/>
      <c r="D116" s="59" t="s">
        <v>108</v>
      </c>
      <c r="E116" s="59"/>
      <c r="F116" s="59"/>
      <c r="G116" s="59"/>
      <c r="H116" s="59" t="s">
        <v>108</v>
      </c>
      <c r="I116" s="59"/>
      <c r="J116" s="59"/>
      <c r="K116" s="59"/>
      <c r="L116" s="46"/>
    </row>
    <row r="117" spans="1:12" ht="14.25" thickTop="1" thickBot="1" x14ac:dyDescent="0.25">
      <c r="A117" s="37"/>
      <c r="B117" s="38"/>
      <c r="C117" s="46"/>
      <c r="D117" s="37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0">
        <v>4</v>
      </c>
      <c r="B118" s="50" t="s">
        <v>109</v>
      </c>
      <c r="C118" s="51" t="s">
        <v>123</v>
      </c>
      <c r="D118" s="52" t="s">
        <v>103</v>
      </c>
      <c r="E118" s="82" t="s">
        <v>151</v>
      </c>
      <c r="F118" s="90"/>
      <c r="G118" s="91"/>
      <c r="H118" s="51" t="s">
        <v>104</v>
      </c>
      <c r="I118" s="82" t="s">
        <v>152</v>
      </c>
      <c r="J118" s="83"/>
      <c r="K118" s="84"/>
      <c r="L118" s="53" t="s">
        <v>118</v>
      </c>
    </row>
    <row r="119" spans="1:12" ht="13.5" thickBot="1" x14ac:dyDescent="0.25">
      <c r="A119" s="61" t="s">
        <v>106</v>
      </c>
      <c r="B119" s="55" t="s">
        <v>107</v>
      </c>
      <c r="C119" s="56" t="s">
        <v>113</v>
      </c>
      <c r="D119" s="57"/>
      <c r="E119" s="85"/>
      <c r="F119" s="88"/>
      <c r="G119" s="89"/>
      <c r="H119" s="56" t="s">
        <v>104</v>
      </c>
      <c r="I119" s="85"/>
      <c r="J119" s="86"/>
      <c r="K119" s="87"/>
      <c r="L119" s="58"/>
    </row>
    <row r="120" spans="1:12" ht="14.25" thickTop="1" thickBot="1" x14ac:dyDescent="0.25">
      <c r="A120" s="48"/>
      <c r="B120" s="38"/>
      <c r="C120" s="46"/>
      <c r="D120" s="59" t="s">
        <v>108</v>
      </c>
      <c r="E120" s="59"/>
      <c r="F120" s="59"/>
      <c r="G120" s="59"/>
      <c r="H120" s="59" t="s">
        <v>108</v>
      </c>
      <c r="I120" s="59"/>
      <c r="J120" s="59"/>
      <c r="K120" s="59"/>
      <c r="L120" s="46"/>
    </row>
    <row r="121" spans="1:12" ht="13.5" thickTop="1" x14ac:dyDescent="0.2">
      <c r="A121" s="37"/>
      <c r="B121" s="38"/>
      <c r="C121" s="46"/>
      <c r="D121" s="37"/>
      <c r="E121" s="46"/>
      <c r="F121" s="46"/>
      <c r="G121" s="46"/>
      <c r="H121" s="46"/>
      <c r="I121" s="46"/>
      <c r="J121" s="46"/>
      <c r="K121" s="46"/>
      <c r="L121" s="46"/>
    </row>
    <row r="137" spans="1:12" x14ac:dyDescent="0.2">
      <c r="A137" s="37"/>
      <c r="B137" s="37" t="s">
        <v>101</v>
      </c>
      <c r="C137" s="37"/>
      <c r="D137" s="37"/>
      <c r="E137" s="46" t="e">
        <f>Info!#REF!</f>
        <v>#REF!</v>
      </c>
      <c r="F137" s="46"/>
      <c r="G137" s="37"/>
      <c r="H137" s="37"/>
      <c r="I137" s="37"/>
      <c r="J137" s="37"/>
      <c r="K137" s="37"/>
      <c r="L137" s="37"/>
    </row>
    <row r="138" spans="1:12" x14ac:dyDescent="0.2">
      <c r="A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3.5" thickBot="1" x14ac:dyDescent="0.25">
      <c r="A139" s="37" t="s">
        <v>102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46" t="s">
        <v>105</v>
      </c>
    </row>
    <row r="140" spans="1:12" ht="14.25" thickTop="1" thickBot="1" x14ac:dyDescent="0.25">
      <c r="A140" s="60">
        <v>1</v>
      </c>
      <c r="B140" s="50" t="s">
        <v>109</v>
      </c>
      <c r="C140" s="51" t="s">
        <v>124</v>
      </c>
      <c r="D140" s="52" t="s">
        <v>103</v>
      </c>
      <c r="E140" s="82" t="s">
        <v>136</v>
      </c>
      <c r="F140" s="90"/>
      <c r="G140" s="91"/>
      <c r="H140" s="51" t="s">
        <v>104</v>
      </c>
      <c r="I140" s="82" t="s">
        <v>137</v>
      </c>
      <c r="J140" s="83"/>
      <c r="K140" s="84"/>
      <c r="L140" s="53" t="s">
        <v>138</v>
      </c>
    </row>
    <row r="141" spans="1:12" ht="13.5" thickBot="1" x14ac:dyDescent="0.25">
      <c r="A141" s="62">
        <v>0.52083333333333337</v>
      </c>
      <c r="B141" s="55" t="s">
        <v>107</v>
      </c>
      <c r="C141" s="56" t="s">
        <v>112</v>
      </c>
      <c r="D141" s="57"/>
      <c r="E141" s="85" t="e">
        <f>Info3!#REF!</f>
        <v>#REF!</v>
      </c>
      <c r="F141" s="88"/>
      <c r="G141" s="89"/>
      <c r="H141" s="56" t="s">
        <v>104</v>
      </c>
      <c r="I141" s="85" t="e">
        <f>Info3!#REF!</f>
        <v>#REF!</v>
      </c>
      <c r="J141" s="86"/>
      <c r="K141" s="87"/>
      <c r="L141" s="58" t="e">
        <f>Info3!#REF!</f>
        <v>#REF!</v>
      </c>
    </row>
    <row r="142" spans="1:12" ht="14.25" thickTop="1" thickBot="1" x14ac:dyDescent="0.25">
      <c r="A142" s="47"/>
      <c r="B142" s="38"/>
      <c r="C142" s="46"/>
      <c r="D142" s="59" t="s">
        <v>108</v>
      </c>
      <c r="E142" s="59"/>
      <c r="F142" s="59"/>
      <c r="G142" s="59"/>
      <c r="H142" s="59" t="s">
        <v>108</v>
      </c>
      <c r="I142" s="59"/>
      <c r="J142" s="59"/>
      <c r="K142" s="59"/>
      <c r="L142" s="46"/>
    </row>
    <row r="143" spans="1:12" ht="14.25" thickTop="1" thickBot="1" x14ac:dyDescent="0.25">
      <c r="A143" s="37"/>
      <c r="B143" s="38"/>
      <c r="C143" s="46"/>
      <c r="D143" s="37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0">
        <v>2</v>
      </c>
      <c r="B144" s="50" t="s">
        <v>109</v>
      </c>
      <c r="C144" s="51" t="s">
        <v>125</v>
      </c>
      <c r="D144" s="52" t="s">
        <v>103</v>
      </c>
      <c r="E144" s="82" t="s">
        <v>138</v>
      </c>
      <c r="F144" s="90"/>
      <c r="G144" s="91"/>
      <c r="H144" s="51" t="s">
        <v>104</v>
      </c>
      <c r="I144" s="82" t="s">
        <v>139</v>
      </c>
      <c r="J144" s="83"/>
      <c r="K144" s="84"/>
      <c r="L144" s="53" t="s">
        <v>118</v>
      </c>
    </row>
    <row r="145" spans="1:12" ht="13.5" thickBot="1" x14ac:dyDescent="0.25">
      <c r="A145" s="61" t="s">
        <v>106</v>
      </c>
      <c r="B145" s="55" t="s">
        <v>107</v>
      </c>
      <c r="C145" s="56" t="s">
        <v>112</v>
      </c>
      <c r="D145" s="57"/>
      <c r="E145" s="85" t="e">
        <f>Info3!#REF!</f>
        <v>#REF!</v>
      </c>
      <c r="F145" s="88"/>
      <c r="G145" s="89"/>
      <c r="H145" s="56" t="s">
        <v>104</v>
      </c>
      <c r="I145" s="85" t="e">
        <f>Info3!#REF!</f>
        <v>#REF!</v>
      </c>
      <c r="J145" s="86"/>
      <c r="K145" s="87"/>
      <c r="L145" s="58"/>
    </row>
    <row r="146" spans="1:12" ht="14.25" thickTop="1" thickBot="1" x14ac:dyDescent="0.25">
      <c r="A146" s="47"/>
      <c r="B146" s="38"/>
      <c r="C146" s="46"/>
      <c r="D146" s="59" t="s">
        <v>108</v>
      </c>
      <c r="E146" s="59"/>
      <c r="F146" s="59"/>
      <c r="G146" s="59"/>
      <c r="H146" s="59" t="s">
        <v>108</v>
      </c>
      <c r="I146" s="59"/>
      <c r="J146" s="59"/>
      <c r="K146" s="59"/>
      <c r="L146" s="46"/>
    </row>
    <row r="147" spans="1:12" ht="14.25" thickTop="1" thickBot="1" x14ac:dyDescent="0.25">
      <c r="A147" s="37"/>
      <c r="B147" s="38"/>
      <c r="C147" s="46"/>
      <c r="D147" s="37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0">
        <v>3</v>
      </c>
      <c r="B148" s="50" t="s">
        <v>109</v>
      </c>
      <c r="C148" s="51" t="s">
        <v>126</v>
      </c>
      <c r="D148" s="52" t="s">
        <v>103</v>
      </c>
      <c r="E148" s="82" t="s">
        <v>140</v>
      </c>
      <c r="F148" s="90"/>
      <c r="G148" s="91"/>
      <c r="H148" s="51" t="s">
        <v>104</v>
      </c>
      <c r="I148" s="82" t="s">
        <v>141</v>
      </c>
      <c r="J148" s="83"/>
      <c r="K148" s="84"/>
      <c r="L148" s="53" t="s">
        <v>118</v>
      </c>
    </row>
    <row r="149" spans="1:12" ht="13.5" thickBot="1" x14ac:dyDescent="0.25">
      <c r="A149" s="61" t="s">
        <v>106</v>
      </c>
      <c r="B149" s="55" t="s">
        <v>107</v>
      </c>
      <c r="C149" s="56" t="s">
        <v>112</v>
      </c>
      <c r="D149" s="57"/>
      <c r="E149" s="85" t="e">
        <f>Info3!#REF!</f>
        <v>#REF!</v>
      </c>
      <c r="F149" s="88"/>
      <c r="G149" s="89"/>
      <c r="H149" s="56" t="s">
        <v>104</v>
      </c>
      <c r="I149" s="85" t="e">
        <f>Info3!#REF!</f>
        <v>#REF!</v>
      </c>
      <c r="J149" s="86"/>
      <c r="K149" s="87"/>
      <c r="L149" s="58"/>
    </row>
    <row r="150" spans="1:12" ht="14.25" thickTop="1" thickBot="1" x14ac:dyDescent="0.25">
      <c r="A150" s="48"/>
      <c r="B150" s="38"/>
      <c r="C150" s="46"/>
      <c r="D150" s="59" t="s">
        <v>108</v>
      </c>
      <c r="E150" s="59"/>
      <c r="F150" s="59"/>
      <c r="G150" s="59"/>
      <c r="H150" s="59" t="s">
        <v>108</v>
      </c>
      <c r="I150" s="59"/>
      <c r="J150" s="59"/>
      <c r="K150" s="59"/>
      <c r="L150" s="46"/>
    </row>
    <row r="151" spans="1:12" ht="14.25" thickTop="1" thickBot="1" x14ac:dyDescent="0.25">
      <c r="A151" s="37"/>
      <c r="B151" s="38"/>
      <c r="C151" s="46"/>
      <c r="D151" s="37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0">
        <v>4</v>
      </c>
      <c r="B152" s="50" t="s">
        <v>109</v>
      </c>
      <c r="C152" s="51" t="s">
        <v>124</v>
      </c>
      <c r="D152" s="52" t="s">
        <v>103</v>
      </c>
      <c r="E152" s="82" t="s">
        <v>142</v>
      </c>
      <c r="F152" s="90"/>
      <c r="G152" s="91"/>
      <c r="H152" s="51" t="s">
        <v>104</v>
      </c>
      <c r="I152" s="82" t="s">
        <v>143</v>
      </c>
      <c r="J152" s="83"/>
      <c r="K152" s="84"/>
      <c r="L152" s="53" t="s">
        <v>118</v>
      </c>
    </row>
    <row r="153" spans="1:12" ht="13.5" thickBot="1" x14ac:dyDescent="0.25">
      <c r="A153" s="61" t="s">
        <v>106</v>
      </c>
      <c r="B153" s="55" t="s">
        <v>107</v>
      </c>
      <c r="C153" s="56" t="s">
        <v>113</v>
      </c>
      <c r="D153" s="57"/>
      <c r="E153" s="85"/>
      <c r="F153" s="88"/>
      <c r="G153" s="89"/>
      <c r="H153" s="56" t="s">
        <v>104</v>
      </c>
      <c r="I153" s="85"/>
      <c r="J153" s="86"/>
      <c r="K153" s="87"/>
      <c r="L153" s="58"/>
    </row>
    <row r="154" spans="1:12" ht="14.25" thickTop="1" thickBot="1" x14ac:dyDescent="0.25">
      <c r="A154" s="48"/>
      <c r="B154" s="38"/>
      <c r="C154" s="46"/>
      <c r="D154" s="59" t="s">
        <v>108</v>
      </c>
      <c r="E154" s="59"/>
      <c r="F154" s="59"/>
      <c r="G154" s="59"/>
      <c r="H154" s="59" t="s">
        <v>108</v>
      </c>
      <c r="I154" s="59"/>
      <c r="J154" s="59"/>
      <c r="K154" s="59"/>
      <c r="L154" s="46"/>
    </row>
    <row r="155" spans="1:12" ht="13.5" thickTop="1" x14ac:dyDescent="0.2"/>
    <row r="159" spans="1:12" x14ac:dyDescent="0.2">
      <c r="A159" s="37"/>
      <c r="B159" s="38"/>
      <c r="C159" s="46"/>
      <c r="D159" s="37"/>
      <c r="E159" s="46"/>
      <c r="F159" s="46"/>
      <c r="G159" s="46"/>
      <c r="H159" s="46"/>
      <c r="I159" s="46"/>
      <c r="J159" s="46"/>
      <c r="K159" s="46"/>
      <c r="L159" s="46"/>
    </row>
    <row r="171" spans="1:12" x14ac:dyDescent="0.2">
      <c r="A171" s="37"/>
      <c r="B171" s="37" t="s">
        <v>101</v>
      </c>
      <c r="C171" s="37"/>
      <c r="D171" s="37"/>
      <c r="E171" s="46" t="e">
        <f>Info!#REF!</f>
        <v>#REF!</v>
      </c>
      <c r="F171" s="46"/>
      <c r="G171" s="37"/>
      <c r="H171" s="37"/>
      <c r="I171" s="37"/>
      <c r="J171" s="37"/>
      <c r="K171" s="37"/>
      <c r="L171" s="37"/>
    </row>
    <row r="172" spans="1:12" x14ac:dyDescent="0.2">
      <c r="A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3.5" thickBot="1" x14ac:dyDescent="0.25">
      <c r="A173" s="37" t="s">
        <v>102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46" t="s">
        <v>105</v>
      </c>
    </row>
    <row r="174" spans="1:12" ht="14.25" thickTop="1" thickBot="1" x14ac:dyDescent="0.25">
      <c r="A174" s="60">
        <v>1</v>
      </c>
      <c r="B174" s="50" t="s">
        <v>109</v>
      </c>
      <c r="C174" s="51" t="s">
        <v>124</v>
      </c>
      <c r="D174" s="52" t="s">
        <v>103</v>
      </c>
      <c r="E174" s="82" t="s">
        <v>153</v>
      </c>
      <c r="F174" s="90"/>
      <c r="G174" s="91"/>
      <c r="H174" s="51" t="s">
        <v>104</v>
      </c>
      <c r="I174" s="82" t="s">
        <v>154</v>
      </c>
      <c r="J174" s="83"/>
      <c r="K174" s="84"/>
      <c r="L174" s="53" t="s">
        <v>155</v>
      </c>
    </row>
    <row r="175" spans="1:12" ht="13.5" thickBot="1" x14ac:dyDescent="0.25">
      <c r="A175" s="62">
        <v>0.52083333333333337</v>
      </c>
      <c r="B175" s="55" t="s">
        <v>107</v>
      </c>
      <c r="C175" s="56" t="s">
        <v>112</v>
      </c>
      <c r="D175" s="57"/>
      <c r="E175" s="85" t="e">
        <f>Info3!#REF!</f>
        <v>#REF!</v>
      </c>
      <c r="F175" s="88"/>
      <c r="G175" s="89"/>
      <c r="H175" s="56" t="s">
        <v>104</v>
      </c>
      <c r="I175" s="85" t="e">
        <f>Info3!#REF!</f>
        <v>#REF!</v>
      </c>
      <c r="J175" s="86"/>
      <c r="K175" s="87"/>
      <c r="L175" s="58" t="e">
        <f>Info3!#REF!</f>
        <v>#REF!</v>
      </c>
    </row>
    <row r="176" spans="1:12" ht="14.25" thickTop="1" thickBot="1" x14ac:dyDescent="0.25">
      <c r="A176" s="47"/>
      <c r="B176" s="38"/>
      <c r="C176" s="46"/>
      <c r="D176" s="59" t="s">
        <v>108</v>
      </c>
      <c r="E176" s="59"/>
      <c r="F176" s="59"/>
      <c r="G176" s="59"/>
      <c r="H176" s="59" t="s">
        <v>108</v>
      </c>
      <c r="I176" s="59"/>
      <c r="J176" s="59"/>
      <c r="K176" s="59"/>
      <c r="L176" s="46"/>
    </row>
    <row r="177" spans="1:12" ht="14.25" thickTop="1" thickBot="1" x14ac:dyDescent="0.25">
      <c r="A177" s="37"/>
      <c r="B177" s="38"/>
      <c r="C177" s="46"/>
      <c r="D177" s="37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0">
        <v>2</v>
      </c>
      <c r="B178" s="50" t="s">
        <v>109</v>
      </c>
      <c r="C178" s="51" t="s">
        <v>125</v>
      </c>
      <c r="D178" s="52" t="s">
        <v>103</v>
      </c>
      <c r="E178" s="82" t="s">
        <v>155</v>
      </c>
      <c r="F178" s="90"/>
      <c r="G178" s="91"/>
      <c r="H178" s="51" t="s">
        <v>104</v>
      </c>
      <c r="I178" s="82" t="s">
        <v>156</v>
      </c>
      <c r="J178" s="83"/>
      <c r="K178" s="84"/>
      <c r="L178" s="53" t="s">
        <v>118</v>
      </c>
    </row>
    <row r="179" spans="1:12" ht="13.5" thickBot="1" x14ac:dyDescent="0.25">
      <c r="A179" s="61" t="s">
        <v>106</v>
      </c>
      <c r="B179" s="55" t="s">
        <v>107</v>
      </c>
      <c r="C179" s="56" t="s">
        <v>112</v>
      </c>
      <c r="D179" s="57"/>
      <c r="E179" s="85" t="e">
        <f>Info3!#REF!</f>
        <v>#REF!</v>
      </c>
      <c r="F179" s="88"/>
      <c r="G179" s="89"/>
      <c r="H179" s="56" t="s">
        <v>104</v>
      </c>
      <c r="I179" s="85" t="e">
        <f>Info3!#REF!</f>
        <v>#REF!</v>
      </c>
      <c r="J179" s="86"/>
      <c r="K179" s="87"/>
      <c r="L179" s="58"/>
    </row>
    <row r="180" spans="1:12" ht="14.25" thickTop="1" thickBot="1" x14ac:dyDescent="0.25">
      <c r="A180" s="47"/>
      <c r="B180" s="38"/>
      <c r="C180" s="46"/>
      <c r="D180" s="59" t="s">
        <v>108</v>
      </c>
      <c r="E180" s="59"/>
      <c r="F180" s="59"/>
      <c r="G180" s="59"/>
      <c r="H180" s="59" t="s">
        <v>108</v>
      </c>
      <c r="I180" s="59"/>
      <c r="J180" s="59"/>
      <c r="K180" s="59"/>
      <c r="L180" s="46"/>
    </row>
    <row r="181" spans="1:12" ht="14.25" thickTop="1" thickBot="1" x14ac:dyDescent="0.25">
      <c r="A181" s="37"/>
      <c r="B181" s="38"/>
      <c r="C181" s="46"/>
      <c r="D181" s="37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0">
        <v>3</v>
      </c>
      <c r="B182" s="50" t="s">
        <v>109</v>
      </c>
      <c r="C182" s="51" t="s">
        <v>126</v>
      </c>
      <c r="D182" s="52" t="s">
        <v>103</v>
      </c>
      <c r="E182" s="82" t="s">
        <v>157</v>
      </c>
      <c r="F182" s="90"/>
      <c r="G182" s="91"/>
      <c r="H182" s="51" t="s">
        <v>104</v>
      </c>
      <c r="I182" s="82" t="s">
        <v>158</v>
      </c>
      <c r="J182" s="83"/>
      <c r="K182" s="84"/>
      <c r="L182" s="53" t="s">
        <v>118</v>
      </c>
    </row>
    <row r="183" spans="1:12" ht="13.5" thickBot="1" x14ac:dyDescent="0.25">
      <c r="A183" s="61" t="s">
        <v>106</v>
      </c>
      <c r="B183" s="55" t="s">
        <v>107</v>
      </c>
      <c r="C183" s="56" t="s">
        <v>112</v>
      </c>
      <c r="D183" s="57"/>
      <c r="E183" s="85" t="e">
        <f>Info3!#REF!</f>
        <v>#REF!</v>
      </c>
      <c r="F183" s="88"/>
      <c r="G183" s="89"/>
      <c r="H183" s="56" t="s">
        <v>104</v>
      </c>
      <c r="I183" s="85" t="e">
        <f>Info3!#REF!</f>
        <v>#REF!</v>
      </c>
      <c r="J183" s="86"/>
      <c r="K183" s="87"/>
      <c r="L183" s="58"/>
    </row>
    <row r="184" spans="1:12" ht="14.25" thickTop="1" thickBot="1" x14ac:dyDescent="0.25">
      <c r="A184" s="48"/>
      <c r="B184" s="38"/>
      <c r="C184" s="46"/>
      <c r="D184" s="59" t="s">
        <v>108</v>
      </c>
      <c r="E184" s="59"/>
      <c r="F184" s="59"/>
      <c r="G184" s="59"/>
      <c r="H184" s="59" t="s">
        <v>108</v>
      </c>
      <c r="I184" s="59"/>
      <c r="J184" s="59"/>
      <c r="K184" s="59"/>
      <c r="L184" s="46"/>
    </row>
    <row r="185" spans="1:12" ht="14.25" thickTop="1" thickBot="1" x14ac:dyDescent="0.25">
      <c r="A185" s="37"/>
      <c r="B185" s="38"/>
      <c r="C185" s="46"/>
      <c r="D185" s="37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0">
        <v>4</v>
      </c>
      <c r="B186" s="50" t="s">
        <v>109</v>
      </c>
      <c r="C186" s="51" t="s">
        <v>125</v>
      </c>
      <c r="D186" s="52" t="s">
        <v>103</v>
      </c>
      <c r="E186" s="82" t="s">
        <v>161</v>
      </c>
      <c r="F186" s="90"/>
      <c r="G186" s="91"/>
      <c r="H186" s="51" t="s">
        <v>104</v>
      </c>
      <c r="I186" s="82" t="s">
        <v>160</v>
      </c>
      <c r="J186" s="83"/>
      <c r="K186" s="84"/>
      <c r="L186" s="53" t="s">
        <v>118</v>
      </c>
    </row>
    <row r="187" spans="1:12" ht="13.5" thickBot="1" x14ac:dyDescent="0.25">
      <c r="A187" s="61" t="s">
        <v>106</v>
      </c>
      <c r="B187" s="55" t="s">
        <v>107</v>
      </c>
      <c r="C187" s="56" t="s">
        <v>113</v>
      </c>
      <c r="D187" s="57"/>
      <c r="E187" s="85"/>
      <c r="F187" s="88"/>
      <c r="G187" s="89"/>
      <c r="H187" s="56" t="s">
        <v>104</v>
      </c>
      <c r="I187" s="85"/>
      <c r="J187" s="86"/>
      <c r="K187" s="87"/>
      <c r="L187" s="58"/>
    </row>
    <row r="188" spans="1:12" ht="14.25" thickTop="1" thickBot="1" x14ac:dyDescent="0.25">
      <c r="A188" s="48"/>
      <c r="B188" s="38"/>
      <c r="C188" s="46"/>
      <c r="D188" s="59" t="s">
        <v>108</v>
      </c>
      <c r="E188" s="59"/>
      <c r="F188" s="59"/>
      <c r="G188" s="59"/>
      <c r="H188" s="59" t="s">
        <v>108</v>
      </c>
      <c r="I188" s="59"/>
      <c r="J188" s="59"/>
      <c r="K188" s="59"/>
      <c r="L188" s="46"/>
    </row>
    <row r="189" spans="1:12" ht="14.25" thickTop="1" thickBot="1" x14ac:dyDescent="0.25">
      <c r="A189" s="37"/>
      <c r="B189" s="38"/>
      <c r="C189" s="46"/>
      <c r="D189" s="37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0">
        <v>5</v>
      </c>
      <c r="B190" s="50" t="s">
        <v>109</v>
      </c>
      <c r="C190" s="51" t="s">
        <v>126</v>
      </c>
      <c r="D190" s="52" t="s">
        <v>103</v>
      </c>
      <c r="E190" s="82" t="s">
        <v>144</v>
      </c>
      <c r="F190" s="90"/>
      <c r="G190" s="91"/>
      <c r="H190" s="51" t="s">
        <v>104</v>
      </c>
      <c r="I190" s="82" t="s">
        <v>145</v>
      </c>
      <c r="J190" s="83"/>
      <c r="K190" s="84"/>
      <c r="L190" s="53" t="s">
        <v>118</v>
      </c>
    </row>
    <row r="191" spans="1:12" ht="13.5" thickBot="1" x14ac:dyDescent="0.25">
      <c r="A191" s="61" t="s">
        <v>106</v>
      </c>
      <c r="B191" s="55" t="s">
        <v>107</v>
      </c>
      <c r="C191" s="56" t="s">
        <v>113</v>
      </c>
      <c r="D191" s="57"/>
      <c r="E191" s="85"/>
      <c r="F191" s="88"/>
      <c r="G191" s="89"/>
      <c r="H191" s="56" t="s">
        <v>104</v>
      </c>
      <c r="I191" s="85"/>
      <c r="J191" s="86"/>
      <c r="K191" s="87"/>
      <c r="L191" s="58"/>
    </row>
    <row r="192" spans="1:12" ht="14.25" thickTop="1" thickBot="1" x14ac:dyDescent="0.25">
      <c r="A192" s="48"/>
      <c r="B192" s="38"/>
      <c r="C192" s="46"/>
      <c r="D192" s="59" t="s">
        <v>108</v>
      </c>
      <c r="E192" s="59"/>
      <c r="F192" s="59"/>
      <c r="G192" s="59"/>
      <c r="H192" s="59" t="s">
        <v>108</v>
      </c>
      <c r="I192" s="59"/>
      <c r="J192" s="59"/>
      <c r="K192" s="59"/>
      <c r="L192" s="46"/>
    </row>
    <row r="193" ht="13.5" thickTop="1" x14ac:dyDescent="0.2"/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9:G179"/>
    <mergeCell ref="I179:K179"/>
    <mergeCell ref="E174:G174"/>
    <mergeCell ref="I174:K174"/>
    <mergeCell ref="E175:G175"/>
    <mergeCell ref="I175:K175"/>
    <mergeCell ref="E178:G178"/>
    <mergeCell ref="I178:K178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7:G47"/>
    <mergeCell ref="I47:K47"/>
    <mergeCell ref="E42:G42"/>
    <mergeCell ref="I42:K42"/>
    <mergeCell ref="E43:G43"/>
    <mergeCell ref="I43:K43"/>
    <mergeCell ref="E46:G46"/>
    <mergeCell ref="I46:K46"/>
    <mergeCell ref="E4:G4"/>
    <mergeCell ref="I4:K4"/>
    <mergeCell ref="I5:K5"/>
    <mergeCell ref="I8:K8"/>
    <mergeCell ref="I9:K9"/>
    <mergeCell ref="E39:G39"/>
    <mergeCell ref="I39:K39"/>
    <mergeCell ref="I16:K16"/>
    <mergeCell ref="I17:K17"/>
    <mergeCell ref="E5:G5"/>
    <mergeCell ref="I38:K38"/>
    <mergeCell ref="E12:G12"/>
    <mergeCell ref="E13:G13"/>
    <mergeCell ref="I12:K12"/>
    <mergeCell ref="I13:K13"/>
    <mergeCell ref="E9:G9"/>
    <mergeCell ref="E8:G8"/>
    <mergeCell ref="E16:G16"/>
    <mergeCell ref="E17:G17"/>
    <mergeCell ref="E38:G38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J47"/>
  <sheetViews>
    <sheetView topLeftCell="A26" workbookViewId="0">
      <selection activeCell="H24" sqref="H24"/>
    </sheetView>
  </sheetViews>
  <sheetFormatPr defaultColWidth="8.85546875" defaultRowHeight="12.75" x14ac:dyDescent="0.2"/>
  <cols>
    <col min="1" max="12" width="8.85546875" customWidth="1"/>
    <col min="13" max="13" width="5.28515625" customWidth="1"/>
  </cols>
  <sheetData>
    <row r="1" spans="1:10" ht="23.25" x14ac:dyDescent="0.35">
      <c r="B1" s="32" t="str">
        <f>Info!A1</f>
        <v>Tournament Name Goes Here</v>
      </c>
    </row>
    <row r="3" spans="1:10" x14ac:dyDescent="0.2">
      <c r="B3" s="38" t="s">
        <v>28</v>
      </c>
      <c r="C3" s="39" t="str">
        <f>Info!$B$2</f>
        <v>Date 2</v>
      </c>
      <c r="E3" s="38" t="s">
        <v>30</v>
      </c>
      <c r="F3" t="s">
        <v>20</v>
      </c>
    </row>
    <row r="4" spans="1:10" x14ac:dyDescent="0.2">
      <c r="B4" s="37" t="s">
        <v>29</v>
      </c>
      <c r="C4" s="39" t="str">
        <f>Info!$C$5</f>
        <v>Age/Division</v>
      </c>
      <c r="E4" s="38" t="s">
        <v>31</v>
      </c>
      <c r="F4" s="75" t="s">
        <v>193</v>
      </c>
    </row>
    <row r="6" spans="1:10" ht="13.5" thickBot="1" x14ac:dyDescent="0.25">
      <c r="B6" s="22" t="str">
        <f>Info3!$D$6</f>
        <v xml:space="preserve"> </v>
      </c>
      <c r="C6" s="22"/>
      <c r="D6" s="22"/>
    </row>
    <row r="7" spans="1:10" ht="13.5" thickTop="1" x14ac:dyDescent="0.2">
      <c r="B7" s="69" t="s">
        <v>74</v>
      </c>
      <c r="C7" s="69"/>
      <c r="D7" s="23"/>
    </row>
    <row r="8" spans="1:10" x14ac:dyDescent="0.2">
      <c r="D8" s="24"/>
    </row>
    <row r="9" spans="1:10" ht="13.5" thickBot="1" x14ac:dyDescent="0.25">
      <c r="A9" t="s">
        <v>93</v>
      </c>
      <c r="B9" t="str">
        <f>Info!$D$13</f>
        <v>Court 1</v>
      </c>
      <c r="C9" t="s">
        <v>185</v>
      </c>
      <c r="D9" s="24"/>
      <c r="E9" s="22"/>
      <c r="F9" s="22"/>
      <c r="G9" s="22"/>
    </row>
    <row r="10" spans="1:10" ht="13.5" thickTop="1" x14ac:dyDescent="0.2">
      <c r="D10" s="24"/>
      <c r="G10" s="24"/>
    </row>
    <row r="11" spans="1:10" ht="13.5" thickBot="1" x14ac:dyDescent="0.25">
      <c r="B11" s="22" t="str">
        <f>Info3!$D$12</f>
        <v xml:space="preserve"> </v>
      </c>
      <c r="C11" s="22"/>
      <c r="D11" s="25"/>
      <c r="G11" s="24"/>
    </row>
    <row r="12" spans="1:10" ht="13.5" thickTop="1" x14ac:dyDescent="0.2">
      <c r="B12" s="69" t="s">
        <v>76</v>
      </c>
      <c r="C12" s="69"/>
      <c r="D12" s="69"/>
      <c r="G12" s="24"/>
    </row>
    <row r="13" spans="1:10" x14ac:dyDescent="0.2">
      <c r="G13" s="24"/>
    </row>
    <row r="14" spans="1:10" x14ac:dyDescent="0.2">
      <c r="E14" t="s">
        <v>95</v>
      </c>
      <c r="G14" s="24"/>
    </row>
    <row r="15" spans="1:10" ht="13.5" thickBot="1" x14ac:dyDescent="0.25">
      <c r="E15" t="str">
        <f>Info!$D$13</f>
        <v>Court 1</v>
      </c>
      <c r="F15" t="s">
        <v>12</v>
      </c>
      <c r="G15" s="24"/>
      <c r="H15" s="22"/>
      <c r="I15" s="22"/>
      <c r="J15" s="22"/>
    </row>
    <row r="16" spans="1:10" ht="13.5" thickTop="1" x14ac:dyDescent="0.2">
      <c r="G16" s="24"/>
      <c r="H16" s="95"/>
      <c r="I16" s="96"/>
      <c r="J16" s="96"/>
    </row>
    <row r="17" spans="1:7" x14ac:dyDescent="0.2">
      <c r="G17" s="24"/>
    </row>
    <row r="18" spans="1:7" ht="13.5" thickBot="1" x14ac:dyDescent="0.25">
      <c r="B18" s="22" t="str">
        <f>Info3!$D$7</f>
        <v xml:space="preserve"> </v>
      </c>
      <c r="C18" s="22"/>
      <c r="D18" s="22"/>
      <c r="E18" t="s">
        <v>189</v>
      </c>
      <c r="G18" s="24"/>
    </row>
    <row r="19" spans="1:7" ht="13.5" thickTop="1" x14ac:dyDescent="0.2">
      <c r="B19" s="69" t="s">
        <v>75</v>
      </c>
      <c r="C19" s="69"/>
      <c r="D19" s="23"/>
      <c r="G19" s="24"/>
    </row>
    <row r="20" spans="1:7" x14ac:dyDescent="0.2">
      <c r="D20" s="24"/>
      <c r="G20" s="24"/>
    </row>
    <row r="21" spans="1:7" ht="13.5" thickBot="1" x14ac:dyDescent="0.25">
      <c r="A21" t="s">
        <v>93</v>
      </c>
      <c r="B21" t="str">
        <f>Info!$D$14</f>
        <v>Court 2</v>
      </c>
      <c r="C21" t="s">
        <v>186</v>
      </c>
      <c r="D21" s="24"/>
      <c r="E21" s="22"/>
      <c r="F21" s="22"/>
      <c r="G21" s="25"/>
    </row>
    <row r="22" spans="1:7" ht="13.5" thickTop="1" x14ac:dyDescent="0.2">
      <c r="D22" s="24"/>
    </row>
    <row r="23" spans="1:7" ht="13.5" thickBot="1" x14ac:dyDescent="0.25">
      <c r="B23" s="22" t="str">
        <f>Info3!$D$11</f>
        <v xml:space="preserve"> </v>
      </c>
      <c r="C23" s="22"/>
      <c r="D23" s="25"/>
    </row>
    <row r="24" spans="1:7" ht="13.5" thickTop="1" x14ac:dyDescent="0.2">
      <c r="B24" s="69" t="s">
        <v>77</v>
      </c>
      <c r="C24" s="69"/>
      <c r="D24" s="69"/>
    </row>
    <row r="26" spans="1:7" x14ac:dyDescent="0.2">
      <c r="B26" s="38" t="s">
        <v>28</v>
      </c>
      <c r="C26" s="39" t="str">
        <f>Info!$B$2</f>
        <v>Date 2</v>
      </c>
      <c r="E26" s="38" t="s">
        <v>30</v>
      </c>
      <c r="F26" t="s">
        <v>22</v>
      </c>
    </row>
    <row r="27" spans="1:7" x14ac:dyDescent="0.2">
      <c r="B27" s="37" t="s">
        <v>29</v>
      </c>
      <c r="C27" s="39" t="str">
        <f>Info!$C$5</f>
        <v>Age/Division</v>
      </c>
      <c r="E27" s="38" t="s">
        <v>31</v>
      </c>
      <c r="F27" s="75" t="s">
        <v>193</v>
      </c>
    </row>
    <row r="28" spans="1:7" x14ac:dyDescent="0.2">
      <c r="B28" s="37"/>
      <c r="C28" s="39"/>
      <c r="E28" s="38"/>
    </row>
    <row r="29" spans="1:7" ht="13.5" thickBot="1" x14ac:dyDescent="0.25">
      <c r="B29" s="22" t="str">
        <f>Info3!$D$16</f>
        <v xml:space="preserve"> </v>
      </c>
      <c r="C29" s="22"/>
      <c r="D29" s="22"/>
    </row>
    <row r="30" spans="1:7" ht="13.5" thickTop="1" x14ac:dyDescent="0.2">
      <c r="B30" s="69" t="s">
        <v>15</v>
      </c>
      <c r="C30" s="69"/>
      <c r="D30" s="23"/>
    </row>
    <row r="31" spans="1:7" x14ac:dyDescent="0.2">
      <c r="D31" s="24"/>
    </row>
    <row r="32" spans="1:7" ht="13.5" thickBot="1" x14ac:dyDescent="0.25">
      <c r="A32" t="s">
        <v>94</v>
      </c>
      <c r="B32" t="str">
        <f>Info!$D$13</f>
        <v>Court 1</v>
      </c>
      <c r="C32" t="s">
        <v>12</v>
      </c>
      <c r="D32" s="24"/>
      <c r="E32" s="22"/>
      <c r="F32" s="22"/>
      <c r="G32" s="22"/>
    </row>
    <row r="33" spans="1:10" ht="13.5" thickTop="1" x14ac:dyDescent="0.2">
      <c r="D33" s="24"/>
      <c r="G33" s="24"/>
    </row>
    <row r="34" spans="1:10" ht="13.5" thickBot="1" x14ac:dyDescent="0.25">
      <c r="B34" s="22" t="str">
        <f>Info3!$D$22</f>
        <v xml:space="preserve"> </v>
      </c>
      <c r="C34" s="22"/>
      <c r="D34" s="25"/>
      <c r="G34" s="24"/>
    </row>
    <row r="35" spans="1:10" ht="13.5" thickTop="1" x14ac:dyDescent="0.2">
      <c r="B35" s="69" t="s">
        <v>17</v>
      </c>
      <c r="C35" s="69"/>
      <c r="D35" s="69"/>
      <c r="G35" s="24"/>
    </row>
    <row r="36" spans="1:10" x14ac:dyDescent="0.2">
      <c r="G36" s="24"/>
    </row>
    <row r="37" spans="1:10" x14ac:dyDescent="0.2">
      <c r="E37" t="s">
        <v>95</v>
      </c>
      <c r="G37" s="24"/>
    </row>
    <row r="38" spans="1:10" ht="13.5" thickBot="1" x14ac:dyDescent="0.25">
      <c r="E38" t="str">
        <f>Info!$D$14</f>
        <v>Court 2</v>
      </c>
      <c r="F38" t="s">
        <v>12</v>
      </c>
      <c r="G38" s="24"/>
      <c r="H38" s="22"/>
      <c r="I38" s="22"/>
      <c r="J38" s="22"/>
    </row>
    <row r="39" spans="1:10" ht="13.5" thickTop="1" x14ac:dyDescent="0.2">
      <c r="G39" s="24"/>
      <c r="H39" s="95"/>
      <c r="I39" s="96"/>
      <c r="J39" s="96"/>
    </row>
    <row r="40" spans="1:10" x14ac:dyDescent="0.2">
      <c r="G40" s="24"/>
    </row>
    <row r="41" spans="1:10" ht="13.5" thickBot="1" x14ac:dyDescent="0.25">
      <c r="B41" s="22" t="str">
        <f>Info3!$D$17</f>
        <v xml:space="preserve"> </v>
      </c>
      <c r="C41" s="22"/>
      <c r="D41" s="22"/>
      <c r="E41" t="s">
        <v>189</v>
      </c>
      <c r="G41" s="24"/>
    </row>
    <row r="42" spans="1:10" ht="13.5" thickTop="1" x14ac:dyDescent="0.2">
      <c r="B42" s="69" t="s">
        <v>16</v>
      </c>
      <c r="C42" s="69"/>
      <c r="D42" s="23"/>
      <c r="E42" t="s">
        <v>189</v>
      </c>
      <c r="G42" s="24"/>
    </row>
    <row r="43" spans="1:10" x14ac:dyDescent="0.2">
      <c r="D43" s="24"/>
      <c r="G43" s="24"/>
    </row>
    <row r="44" spans="1:10" ht="13.5" thickBot="1" x14ac:dyDescent="0.25">
      <c r="A44" t="s">
        <v>94</v>
      </c>
      <c r="B44" t="str">
        <f>Info!$D$14</f>
        <v>Court 2</v>
      </c>
      <c r="C44" t="s">
        <v>12</v>
      </c>
      <c r="D44" s="24"/>
      <c r="E44" s="22"/>
      <c r="F44" s="22"/>
      <c r="G44" s="25"/>
    </row>
    <row r="45" spans="1:10" ht="13.5" thickTop="1" x14ac:dyDescent="0.2">
      <c r="D45" s="24"/>
    </row>
    <row r="46" spans="1:10" ht="13.5" thickBot="1" x14ac:dyDescent="0.25">
      <c r="B46" s="22" t="str">
        <f>Info3!$D$21</f>
        <v xml:space="preserve"> </v>
      </c>
      <c r="C46" s="22"/>
      <c r="D46" s="25"/>
    </row>
    <row r="47" spans="1:10" ht="13.5" thickTop="1" x14ac:dyDescent="0.2">
      <c r="B47" s="69" t="s">
        <v>18</v>
      </c>
      <c r="C47" s="69"/>
      <c r="D47" s="69"/>
    </row>
  </sheetData>
  <mergeCells count="2">
    <mergeCell ref="H16:J16"/>
    <mergeCell ref="H39:J3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35"/>
  </sheetPr>
  <dimension ref="A1:J47"/>
  <sheetViews>
    <sheetView topLeftCell="A13" workbookViewId="0">
      <selection activeCell="H23" sqref="H23"/>
    </sheetView>
  </sheetViews>
  <sheetFormatPr defaultColWidth="8.85546875" defaultRowHeight="12.75" x14ac:dyDescent="0.2"/>
  <cols>
    <col min="1" max="12" width="8.85546875" customWidth="1"/>
    <col min="13" max="13" width="5.28515625" customWidth="1"/>
  </cols>
  <sheetData>
    <row r="1" spans="1:10" ht="23.25" x14ac:dyDescent="0.35">
      <c r="B1" s="32" t="str">
        <f>Info!A1</f>
        <v>Tournament Name Goes Here</v>
      </c>
    </row>
    <row r="3" spans="1:10" x14ac:dyDescent="0.2">
      <c r="B3" s="38" t="s">
        <v>28</v>
      </c>
      <c r="C3" s="39" t="str">
        <f>Info!$B$2</f>
        <v>Date 2</v>
      </c>
      <c r="E3" s="38" t="s">
        <v>30</v>
      </c>
      <c r="F3" t="s">
        <v>21</v>
      </c>
    </row>
    <row r="4" spans="1:10" x14ac:dyDescent="0.2">
      <c r="B4" s="37" t="s">
        <v>29</v>
      </c>
      <c r="C4" s="39" t="str">
        <f>Info!$C$5</f>
        <v>Age/Division</v>
      </c>
      <c r="E4" s="38" t="s">
        <v>31</v>
      </c>
      <c r="F4" s="75" t="s">
        <v>204</v>
      </c>
    </row>
    <row r="6" spans="1:10" ht="13.5" thickBot="1" x14ac:dyDescent="0.25">
      <c r="B6" s="22" t="str">
        <f>Info3!$D$8</f>
        <v xml:space="preserve"> </v>
      </c>
      <c r="C6" s="22"/>
      <c r="D6" s="22"/>
    </row>
    <row r="7" spans="1:10" ht="13.5" thickTop="1" x14ac:dyDescent="0.2">
      <c r="B7" s="69" t="s">
        <v>32</v>
      </c>
      <c r="C7" s="69"/>
      <c r="D7" s="23"/>
    </row>
    <row r="8" spans="1:10" x14ac:dyDescent="0.2">
      <c r="D8" s="24"/>
    </row>
    <row r="9" spans="1:10" ht="13.5" thickBot="1" x14ac:dyDescent="0.25">
      <c r="A9" t="s">
        <v>93</v>
      </c>
      <c r="B9" t="str">
        <f>Info!$D$15</f>
        <v>Court 3</v>
      </c>
      <c r="C9" t="s">
        <v>187</v>
      </c>
      <c r="D9" s="24"/>
      <c r="E9" s="22"/>
      <c r="F9" s="22"/>
      <c r="G9" s="22"/>
    </row>
    <row r="10" spans="1:10" ht="13.5" thickTop="1" x14ac:dyDescent="0.2">
      <c r="D10" s="24"/>
      <c r="G10" s="24"/>
    </row>
    <row r="11" spans="1:10" ht="13.5" thickBot="1" x14ac:dyDescent="0.25">
      <c r="B11" s="22" t="str">
        <f>Info3!$D$14</f>
        <v xml:space="preserve"> </v>
      </c>
      <c r="C11" s="22"/>
      <c r="D11" s="25"/>
      <c r="G11" s="24"/>
    </row>
    <row r="12" spans="1:10" ht="13.5" thickTop="1" x14ac:dyDescent="0.2">
      <c r="B12" s="69" t="s">
        <v>91</v>
      </c>
      <c r="C12" s="69"/>
      <c r="D12" s="69"/>
      <c r="G12" s="24"/>
    </row>
    <row r="13" spans="1:10" x14ac:dyDescent="0.2">
      <c r="G13" s="24"/>
    </row>
    <row r="14" spans="1:10" x14ac:dyDescent="0.2">
      <c r="E14" t="s">
        <v>95</v>
      </c>
      <c r="G14" s="24"/>
    </row>
    <row r="15" spans="1:10" ht="13.5" thickBot="1" x14ac:dyDescent="0.25">
      <c r="E15" t="str">
        <f>Info!$D$15</f>
        <v>Court 3</v>
      </c>
      <c r="F15" t="s">
        <v>12</v>
      </c>
      <c r="G15" s="24"/>
      <c r="H15" s="22"/>
      <c r="I15" s="22"/>
      <c r="J15" s="22"/>
    </row>
    <row r="16" spans="1:10" ht="13.5" thickTop="1" x14ac:dyDescent="0.2">
      <c r="G16" s="24"/>
      <c r="H16" s="95"/>
      <c r="I16" s="96"/>
      <c r="J16" s="96"/>
    </row>
    <row r="17" spans="1:7" x14ac:dyDescent="0.2">
      <c r="G17" s="24"/>
    </row>
    <row r="18" spans="1:7" ht="13.5" thickBot="1" x14ac:dyDescent="0.25">
      <c r="B18" s="22" t="str">
        <f>Info3!$D$9</f>
        <v xml:space="preserve"> </v>
      </c>
      <c r="C18" s="22"/>
      <c r="D18" s="22"/>
      <c r="G18" s="24"/>
    </row>
    <row r="19" spans="1:7" ht="13.5" thickTop="1" x14ac:dyDescent="0.2">
      <c r="B19" s="69" t="s">
        <v>90</v>
      </c>
      <c r="C19" s="69"/>
      <c r="D19" s="23"/>
      <c r="G19" s="24"/>
    </row>
    <row r="20" spans="1:7" x14ac:dyDescent="0.2">
      <c r="D20" s="24"/>
      <c r="G20" s="24"/>
    </row>
    <row r="21" spans="1:7" ht="13.5" thickBot="1" x14ac:dyDescent="0.25">
      <c r="A21" t="s">
        <v>93</v>
      </c>
      <c r="B21" t="str">
        <f>Info!$D$16</f>
        <v>Court 4</v>
      </c>
      <c r="C21" t="s">
        <v>188</v>
      </c>
      <c r="D21" s="24"/>
      <c r="E21" s="22"/>
      <c r="F21" s="22"/>
      <c r="G21" s="25"/>
    </row>
    <row r="22" spans="1:7" ht="13.5" thickTop="1" x14ac:dyDescent="0.2">
      <c r="D22" s="24"/>
    </row>
    <row r="23" spans="1:7" ht="13.5" thickBot="1" x14ac:dyDescent="0.25">
      <c r="B23" s="22" t="str">
        <f>Info3!$D$13</f>
        <v xml:space="preserve"> </v>
      </c>
      <c r="C23" s="22"/>
      <c r="D23" s="25"/>
    </row>
    <row r="24" spans="1:7" ht="13.5" thickTop="1" x14ac:dyDescent="0.2">
      <c r="B24" s="69" t="s">
        <v>33</v>
      </c>
      <c r="C24" s="69"/>
      <c r="D24" s="69"/>
    </row>
    <row r="26" spans="1:7" x14ac:dyDescent="0.2">
      <c r="B26" s="38" t="s">
        <v>28</v>
      </c>
      <c r="C26" s="39" t="str">
        <f>Info!$B$2</f>
        <v>Date 2</v>
      </c>
      <c r="E26" s="38" t="s">
        <v>30</v>
      </c>
      <c r="F26" t="s">
        <v>99</v>
      </c>
    </row>
    <row r="27" spans="1:7" x14ac:dyDescent="0.2">
      <c r="B27" s="37" t="s">
        <v>29</v>
      </c>
      <c r="C27" s="39" t="str">
        <f>Info!$C$5</f>
        <v>Age/Division</v>
      </c>
      <c r="E27" s="38" t="s">
        <v>31</v>
      </c>
      <c r="F27" s="75" t="s">
        <v>204</v>
      </c>
    </row>
    <row r="28" spans="1:7" x14ac:dyDescent="0.2">
      <c r="B28" s="37"/>
      <c r="C28" s="39"/>
      <c r="E28" s="38"/>
    </row>
    <row r="29" spans="1:7" ht="13.5" thickBot="1" x14ac:dyDescent="0.25">
      <c r="B29" s="22" t="str">
        <f>Info3!$D$18</f>
        <v xml:space="preserve"> </v>
      </c>
      <c r="C29" s="22"/>
      <c r="D29" s="22"/>
    </row>
    <row r="30" spans="1:7" ht="13.5" thickTop="1" x14ac:dyDescent="0.2">
      <c r="B30" s="69" t="s">
        <v>10</v>
      </c>
      <c r="C30" s="69"/>
      <c r="D30" s="23"/>
    </row>
    <row r="31" spans="1:7" x14ac:dyDescent="0.2">
      <c r="D31" s="24"/>
    </row>
    <row r="32" spans="1:7" ht="13.5" thickBot="1" x14ac:dyDescent="0.25">
      <c r="A32" t="s">
        <v>94</v>
      </c>
      <c r="B32" t="str">
        <f>Info!$D$15</f>
        <v>Court 3</v>
      </c>
      <c r="C32" t="s">
        <v>12</v>
      </c>
      <c r="D32" s="24"/>
      <c r="E32" s="22"/>
      <c r="F32" s="22"/>
      <c r="G32" s="22"/>
    </row>
    <row r="33" spans="1:10" ht="13.5" thickTop="1" x14ac:dyDescent="0.2">
      <c r="D33" s="24"/>
      <c r="G33" s="24"/>
    </row>
    <row r="34" spans="1:10" ht="13.5" thickBot="1" x14ac:dyDescent="0.25">
      <c r="B34" s="22" t="str">
        <f>Info3!$D$24</f>
        <v xml:space="preserve"> </v>
      </c>
      <c r="C34" s="22"/>
      <c r="D34" s="25"/>
      <c r="G34" s="24"/>
    </row>
    <row r="35" spans="1:10" ht="13.5" thickTop="1" x14ac:dyDescent="0.2">
      <c r="B35" s="69" t="s">
        <v>11</v>
      </c>
      <c r="C35" s="69"/>
      <c r="D35" s="69"/>
      <c r="G35" s="24"/>
    </row>
    <row r="36" spans="1:10" x14ac:dyDescent="0.2">
      <c r="G36" s="24"/>
    </row>
    <row r="37" spans="1:10" x14ac:dyDescent="0.2">
      <c r="E37" t="s">
        <v>95</v>
      </c>
      <c r="G37" s="24"/>
    </row>
    <row r="38" spans="1:10" ht="13.5" thickBot="1" x14ac:dyDescent="0.25">
      <c r="E38" t="str">
        <f>Info!$D$16</f>
        <v>Court 4</v>
      </c>
      <c r="F38" t="s">
        <v>12</v>
      </c>
      <c r="G38" s="24"/>
      <c r="H38" s="22"/>
      <c r="I38" s="22"/>
      <c r="J38" s="22"/>
    </row>
    <row r="39" spans="1:10" ht="13.5" thickTop="1" x14ac:dyDescent="0.2">
      <c r="G39" s="24"/>
      <c r="H39" s="95"/>
      <c r="I39" s="96"/>
      <c r="J39" s="96"/>
    </row>
    <row r="40" spans="1:10" x14ac:dyDescent="0.2">
      <c r="G40" s="24"/>
    </row>
    <row r="41" spans="1:10" ht="13.5" thickBot="1" x14ac:dyDescent="0.25">
      <c r="B41" s="22" t="str">
        <f>Info3!$D$19</f>
        <v xml:space="preserve"> </v>
      </c>
      <c r="C41" s="22"/>
      <c r="D41" s="22"/>
      <c r="G41" s="24"/>
    </row>
    <row r="42" spans="1:10" ht="13.5" thickTop="1" x14ac:dyDescent="0.2">
      <c r="B42" s="69" t="s">
        <v>9</v>
      </c>
      <c r="C42" s="69"/>
      <c r="D42" s="23"/>
      <c r="G42" s="24"/>
    </row>
    <row r="43" spans="1:10" x14ac:dyDescent="0.2">
      <c r="D43" s="24"/>
      <c r="G43" s="24"/>
    </row>
    <row r="44" spans="1:10" ht="13.5" thickBot="1" x14ac:dyDescent="0.25">
      <c r="A44" t="s">
        <v>94</v>
      </c>
      <c r="B44" t="str">
        <f>Info!$D$16</f>
        <v>Court 4</v>
      </c>
      <c r="C44" t="s">
        <v>12</v>
      </c>
      <c r="D44" s="24"/>
      <c r="E44" s="22"/>
      <c r="F44" s="22"/>
      <c r="G44" s="25"/>
    </row>
    <row r="45" spans="1:10" ht="13.5" thickTop="1" x14ac:dyDescent="0.2">
      <c r="D45" s="24"/>
    </row>
    <row r="46" spans="1:10" ht="13.5" thickBot="1" x14ac:dyDescent="0.25">
      <c r="B46" s="22" t="str">
        <f>Info3!$D$23</f>
        <v xml:space="preserve"> </v>
      </c>
      <c r="C46" s="22"/>
      <c r="D46" s="25"/>
    </row>
    <row r="47" spans="1:10" ht="13.5" thickTop="1" x14ac:dyDescent="0.2">
      <c r="B47" s="69" t="s">
        <v>19</v>
      </c>
      <c r="C47" s="69"/>
      <c r="D47" s="69"/>
    </row>
  </sheetData>
  <mergeCells count="2">
    <mergeCell ref="H16:J16"/>
    <mergeCell ref="H39:J3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</sheetPr>
  <dimension ref="A1:J15"/>
  <sheetViews>
    <sheetView workbookViewId="0">
      <selection activeCell="C3" sqref="C3"/>
    </sheetView>
  </sheetViews>
  <sheetFormatPr defaultColWidth="8.85546875" defaultRowHeight="12.75" x14ac:dyDescent="0.2"/>
  <cols>
    <col min="1" max="1" width="11" customWidth="1"/>
    <col min="2" max="12" width="8.85546875" customWidth="1"/>
    <col min="13" max="13" width="5.28515625" customWidth="1"/>
  </cols>
  <sheetData>
    <row r="1" spans="1:10" ht="23.25" x14ac:dyDescent="0.35">
      <c r="B1" s="32" t="e">
        <f>Info!#REF!</f>
        <v>#REF!</v>
      </c>
    </row>
    <row r="3" spans="1:10" x14ac:dyDescent="0.2">
      <c r="B3" s="38" t="s">
        <v>28</v>
      </c>
      <c r="C3" s="31">
        <v>38816</v>
      </c>
      <c r="E3" s="38"/>
    </row>
    <row r="4" spans="1:10" x14ac:dyDescent="0.2">
      <c r="B4" s="37" t="s">
        <v>29</v>
      </c>
      <c r="C4" t="str">
        <f>Info!$C$5</f>
        <v>Age/Division</v>
      </c>
      <c r="E4" s="38"/>
    </row>
    <row r="6" spans="1:10" ht="13.5" thickBot="1" x14ac:dyDescent="0.25">
      <c r="B6" s="22" t="s">
        <v>171</v>
      </c>
      <c r="C6" s="22"/>
      <c r="D6" s="22"/>
    </row>
    <row r="7" spans="1:10" ht="13.5" thickTop="1" x14ac:dyDescent="0.2">
      <c r="B7" t="s">
        <v>173</v>
      </c>
      <c r="D7" s="23"/>
    </row>
    <row r="8" spans="1:10" ht="13.5" thickBot="1" x14ac:dyDescent="0.25">
      <c r="B8" t="s">
        <v>174</v>
      </c>
      <c r="D8" s="24"/>
      <c r="E8" s="22"/>
      <c r="F8" s="22"/>
      <c r="G8" s="22"/>
    </row>
    <row r="9" spans="1:10" ht="13.5" thickTop="1" x14ac:dyDescent="0.2">
      <c r="D9" s="24"/>
      <c r="F9" s="2"/>
      <c r="G9" s="23"/>
    </row>
    <row r="10" spans="1:10" ht="13.5" thickBot="1" x14ac:dyDescent="0.25">
      <c r="B10" s="22" t="s">
        <v>170</v>
      </c>
      <c r="C10" s="22"/>
      <c r="D10" s="25"/>
      <c r="G10" s="24"/>
      <c r="H10" s="40"/>
    </row>
    <row r="11" spans="1:10" ht="14.25" thickTop="1" thickBot="1" x14ac:dyDescent="0.25">
      <c r="B11" t="s">
        <v>175</v>
      </c>
      <c r="E11" t="s">
        <v>78</v>
      </c>
      <c r="G11" s="24"/>
      <c r="H11" s="22"/>
      <c r="I11" s="22"/>
      <c r="J11" s="22"/>
    </row>
    <row r="12" spans="1:10" ht="13.5" thickTop="1" x14ac:dyDescent="0.2">
      <c r="A12" s="37" t="s">
        <v>176</v>
      </c>
      <c r="G12" s="24"/>
    </row>
    <row r="13" spans="1:10" x14ac:dyDescent="0.2">
      <c r="G13" s="24"/>
    </row>
    <row r="14" spans="1:10" ht="13.5" thickBot="1" x14ac:dyDescent="0.25">
      <c r="E14" s="22" t="s">
        <v>172</v>
      </c>
      <c r="F14" s="22"/>
      <c r="G14" s="25"/>
    </row>
    <row r="15" spans="1:10" ht="13.5" thickTop="1" x14ac:dyDescent="0.2">
      <c r="E15" t="s">
        <v>177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2" t="e">
        <f>Info!#REF!</f>
        <v>#REF!</v>
      </c>
      <c r="J1" t="s">
        <v>28</v>
      </c>
      <c r="K1" s="31" t="e">
        <f>Info!#REF!</f>
        <v>#REF!</v>
      </c>
      <c r="O1" s="3" t="s">
        <v>23</v>
      </c>
      <c r="R1" s="97" t="e">
        <f>VLOOKUP($R$3,Info,2,FALSE)</f>
        <v>#N/A</v>
      </c>
      <c r="S1" s="98"/>
    </row>
    <row r="2" spans="1:19" ht="23.25" x14ac:dyDescent="0.35">
      <c r="B2" s="32" t="s">
        <v>24</v>
      </c>
    </row>
    <row r="3" spans="1:19" ht="15.75" x14ac:dyDescent="0.25">
      <c r="B3" s="4"/>
      <c r="J3" t="s">
        <v>34</v>
      </c>
      <c r="K3" s="99" t="e">
        <f>VLOOKUP($R$3,Info,3,FALSE)</f>
        <v>#N/A</v>
      </c>
      <c r="L3" s="99"/>
      <c r="O3" s="3" t="s">
        <v>35</v>
      </c>
      <c r="R3" s="2" t="s">
        <v>55</v>
      </c>
    </row>
    <row r="4" spans="1:19" x14ac:dyDescent="0.2">
      <c r="B4" s="4"/>
    </row>
    <row r="6" spans="1:19" x14ac:dyDescent="0.2">
      <c r="Q6" s="1"/>
    </row>
    <row r="7" spans="1:19" x14ac:dyDescent="0.2">
      <c r="F7" s="5" t="s">
        <v>67</v>
      </c>
      <c r="G7" s="6"/>
      <c r="J7" s="5" t="s">
        <v>68</v>
      </c>
      <c r="K7" s="6"/>
    </row>
    <row r="8" spans="1:19" x14ac:dyDescent="0.2">
      <c r="B8" s="10" t="s">
        <v>40</v>
      </c>
      <c r="C8" s="11"/>
      <c r="D8" s="11"/>
      <c r="E8" s="7"/>
      <c r="F8" s="13" t="s">
        <v>41</v>
      </c>
      <c r="G8" s="13" t="s">
        <v>42</v>
      </c>
      <c r="H8" s="13"/>
      <c r="I8" s="13"/>
      <c r="J8" s="13" t="s">
        <v>41</v>
      </c>
      <c r="K8" s="13" t="s">
        <v>42</v>
      </c>
      <c r="L8" s="13"/>
      <c r="M8" s="13"/>
      <c r="N8" s="13" t="s">
        <v>37</v>
      </c>
      <c r="O8" s="13" t="s">
        <v>69</v>
      </c>
      <c r="Q8" s="8" t="s">
        <v>39</v>
      </c>
    </row>
    <row r="9" spans="1:19" ht="15.75" customHeight="1" x14ac:dyDescent="0.2">
      <c r="A9" s="28">
        <v>1</v>
      </c>
      <c r="B9" s="92" t="e">
        <f>VLOOKUP($R$3,Info,5,FALSE)</f>
        <v>#N/A</v>
      </c>
      <c r="C9" s="93"/>
      <c r="D9" s="94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9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8">
        <v>2</v>
      </c>
      <c r="B10" s="92" t="e">
        <f>VLOOKUP($R$3,Info,6,FALSE)</f>
        <v>#N/A</v>
      </c>
      <c r="C10" s="93"/>
      <c r="D10" s="94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9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8">
        <v>3</v>
      </c>
      <c r="B11" s="92" t="e">
        <f>VLOOKUP($R$3,Info,7,FALSE)</f>
        <v>#N/A</v>
      </c>
      <c r="C11" s="93"/>
      <c r="D11" s="94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9" t="e">
        <f>J11/(J11+K11)</f>
        <v>#DIV/0!</v>
      </c>
      <c r="O11" s="20">
        <f>SUM(G23,K23)</f>
        <v>0</v>
      </c>
      <c r="Q11" s="19"/>
    </row>
    <row r="15" spans="1:19" x14ac:dyDescent="0.2">
      <c r="F15" s="5" t="s">
        <v>70</v>
      </c>
      <c r="G15" s="6"/>
      <c r="H15" s="7"/>
      <c r="I15" s="7"/>
      <c r="J15" s="5" t="s">
        <v>71</v>
      </c>
      <c r="K15" s="6"/>
      <c r="L15" s="7"/>
      <c r="M15" s="7"/>
      <c r="N15" s="5" t="s">
        <v>72</v>
      </c>
      <c r="O15" s="6"/>
    </row>
    <row r="16" spans="1:19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73</v>
      </c>
      <c r="E17" s="28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0" t="s">
        <v>58</v>
      </c>
      <c r="E18" s="28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0" t="s">
        <v>59</v>
      </c>
      <c r="E19" s="28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0" t="s">
        <v>60</v>
      </c>
      <c r="E20" s="28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0" t="s">
        <v>61</v>
      </c>
      <c r="E21" s="28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0" t="s">
        <v>62</v>
      </c>
      <c r="E22" s="28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0" t="s">
        <v>63</v>
      </c>
      <c r="E23" s="28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0" t="s">
        <v>64</v>
      </c>
      <c r="G24" s="12"/>
      <c r="H24" s="7"/>
      <c r="I24" s="7"/>
      <c r="J24" s="10" t="s">
        <v>65</v>
      </c>
      <c r="K24" s="12"/>
      <c r="L24" s="7"/>
      <c r="M24" s="7"/>
      <c r="N24" s="10" t="s">
        <v>66</v>
      </c>
      <c r="O24" s="12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25</v>
      </c>
      <c r="C2" s="26"/>
      <c r="D2" s="26"/>
      <c r="G2" t="s">
        <v>28</v>
      </c>
    </row>
    <row r="3" spans="1:17" ht="23.25" x14ac:dyDescent="0.35">
      <c r="B3" s="21" t="s">
        <v>26</v>
      </c>
      <c r="G3" t="s">
        <v>29</v>
      </c>
    </row>
    <row r="5" spans="1:17" ht="15" x14ac:dyDescent="0.2">
      <c r="G5" s="27" t="s">
        <v>27</v>
      </c>
      <c r="K5" s="27" t="s">
        <v>31</v>
      </c>
    </row>
    <row r="8" spans="1:17" x14ac:dyDescent="0.2">
      <c r="F8" s="5" t="s">
        <v>67</v>
      </c>
      <c r="G8" s="6"/>
      <c r="J8" s="5" t="s">
        <v>68</v>
      </c>
      <c r="K8" s="6"/>
    </row>
    <row r="9" spans="1:17" x14ac:dyDescent="0.2">
      <c r="B9" s="10" t="s">
        <v>40</v>
      </c>
      <c r="C9" s="11"/>
      <c r="D9" s="11"/>
      <c r="E9" s="7"/>
      <c r="F9" s="13" t="s">
        <v>41</v>
      </c>
      <c r="G9" s="13" t="s">
        <v>42</v>
      </c>
      <c r="H9" s="13"/>
      <c r="I9" s="13"/>
      <c r="J9" s="13" t="s">
        <v>41</v>
      </c>
      <c r="K9" s="13" t="s">
        <v>42</v>
      </c>
      <c r="L9" s="13"/>
      <c r="M9" s="13"/>
      <c r="N9" s="13" t="s">
        <v>37</v>
      </c>
      <c r="O9" s="13" t="s">
        <v>69</v>
      </c>
      <c r="Q9" s="8" t="s">
        <v>39</v>
      </c>
    </row>
    <row r="10" spans="1:17" ht="15.75" customHeight="1" x14ac:dyDescent="0.2">
      <c r="A10" s="28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9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8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9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8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9" t="e">
        <f>J12/(J12+K12)</f>
        <v>#DIV/0!</v>
      </c>
      <c r="O12" s="20">
        <f>SUM(G24,K24)</f>
        <v>0</v>
      </c>
      <c r="Q12" s="19"/>
    </row>
    <row r="16" spans="1:17" x14ac:dyDescent="0.2">
      <c r="F16" s="5" t="s">
        <v>70</v>
      </c>
      <c r="G16" s="6"/>
      <c r="H16" s="7"/>
      <c r="I16" s="7"/>
      <c r="J16" s="5" t="s">
        <v>71</v>
      </c>
      <c r="K16" s="6"/>
      <c r="L16" s="7"/>
      <c r="M16" s="7"/>
      <c r="N16" s="5" t="s">
        <v>72</v>
      </c>
      <c r="O16" s="6"/>
    </row>
    <row r="17" spans="4:16" x14ac:dyDescent="0.2">
      <c r="F17" s="8">
        <v>1</v>
      </c>
      <c r="G17" s="8">
        <v>3</v>
      </c>
      <c r="H17" s="8"/>
      <c r="I17" s="8"/>
      <c r="J17" s="8">
        <v>2</v>
      </c>
      <c r="K17" s="8">
        <v>3</v>
      </c>
      <c r="L17" s="8"/>
      <c r="M17" s="8"/>
      <c r="N17" s="8">
        <v>1</v>
      </c>
      <c r="O17" s="8">
        <v>2</v>
      </c>
    </row>
    <row r="18" spans="4:16" x14ac:dyDescent="0.2">
      <c r="D18" s="10" t="s">
        <v>73</v>
      </c>
      <c r="E18" s="28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30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30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0" t="s">
        <v>58</v>
      </c>
      <c r="E19" s="28">
        <f t="shared" si="0"/>
        <v>0</v>
      </c>
      <c r="F19" s="19"/>
      <c r="G19" s="19"/>
      <c r="H19" s="19">
        <f t="shared" si="1"/>
        <v>0</v>
      </c>
      <c r="I19" s="30">
        <f t="shared" si="2"/>
        <v>0</v>
      </c>
      <c r="J19" s="19"/>
      <c r="K19" s="19"/>
      <c r="L19" s="19">
        <f t="shared" si="3"/>
        <v>0</v>
      </c>
      <c r="M19" s="30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59</v>
      </c>
      <c r="E20" s="28">
        <f t="shared" si="0"/>
        <v>0</v>
      </c>
      <c r="F20" s="19"/>
      <c r="G20" s="19"/>
      <c r="H20" s="19">
        <f t="shared" si="1"/>
        <v>0</v>
      </c>
      <c r="I20" s="30">
        <f t="shared" si="2"/>
        <v>0</v>
      </c>
      <c r="J20" s="19"/>
      <c r="K20" s="19"/>
      <c r="L20" s="19">
        <f t="shared" si="3"/>
        <v>0</v>
      </c>
      <c r="M20" s="30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60</v>
      </c>
      <c r="E21" s="28">
        <f t="shared" si="0"/>
        <v>0</v>
      </c>
      <c r="F21" s="19"/>
      <c r="G21" s="19"/>
      <c r="H21" s="19">
        <f t="shared" si="1"/>
        <v>0</v>
      </c>
      <c r="I21" s="30">
        <f t="shared" si="2"/>
        <v>0</v>
      </c>
      <c r="J21" s="19"/>
      <c r="K21" s="19"/>
      <c r="L21" s="19">
        <f t="shared" si="3"/>
        <v>0</v>
      </c>
      <c r="M21" s="30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61</v>
      </c>
      <c r="E22" s="28">
        <f t="shared" si="0"/>
        <v>0</v>
      </c>
      <c r="F22" s="19"/>
      <c r="G22" s="19"/>
      <c r="H22" s="19">
        <f t="shared" si="1"/>
        <v>0</v>
      </c>
      <c r="I22" s="30">
        <f t="shared" si="2"/>
        <v>0</v>
      </c>
      <c r="J22" s="19"/>
      <c r="K22" s="19"/>
      <c r="L22" s="19">
        <f t="shared" si="3"/>
        <v>0</v>
      </c>
      <c r="M22" s="30">
        <f t="shared" si="4"/>
        <v>0</v>
      </c>
      <c r="N22" s="19"/>
      <c r="O22" s="19"/>
      <c r="P22">
        <f t="shared" si="5"/>
        <v>0</v>
      </c>
    </row>
    <row r="23" spans="4:16" x14ac:dyDescent="0.2">
      <c r="D23" s="10" t="s">
        <v>62</v>
      </c>
      <c r="E23" s="28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30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30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0" t="s">
        <v>63</v>
      </c>
      <c r="E24" s="28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0" t="s">
        <v>64</v>
      </c>
      <c r="G25" s="12"/>
      <c r="H25" s="7"/>
      <c r="I25" s="7"/>
      <c r="J25" s="10" t="s">
        <v>65</v>
      </c>
      <c r="K25" s="12"/>
      <c r="L25" s="7"/>
      <c r="M25" s="7"/>
      <c r="N25" s="10" t="s">
        <v>66</v>
      </c>
      <c r="O25" s="12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L16"/>
  <sheetViews>
    <sheetView tabSelected="1" workbookViewId="0">
      <selection activeCell="F22" sqref="F22"/>
    </sheetView>
  </sheetViews>
  <sheetFormatPr defaultRowHeight="12.75" x14ac:dyDescent="0.2"/>
  <cols>
    <col min="1" max="1" width="8.28515625" customWidth="1"/>
    <col min="2" max="2" width="11.42578125" customWidth="1"/>
    <col min="3" max="3" width="10.85546875" customWidth="1"/>
    <col min="4" max="4" width="14.7109375" customWidth="1"/>
    <col min="5" max="5" width="26.42578125" bestFit="1" customWidth="1"/>
    <col min="6" max="6" width="24.5703125" customWidth="1"/>
    <col min="7" max="7" width="23.42578125" bestFit="1" customWidth="1"/>
    <col min="8" max="8" width="26.42578125" bestFit="1" customWidth="1"/>
  </cols>
  <sheetData>
    <row r="1" spans="1:12" ht="23.25" x14ac:dyDescent="0.35">
      <c r="A1" s="35" t="s">
        <v>237</v>
      </c>
      <c r="E1" s="35"/>
    </row>
    <row r="2" spans="1:12" x14ac:dyDescent="0.2">
      <c r="A2" s="79" t="s">
        <v>255</v>
      </c>
      <c r="B2" s="80" t="s">
        <v>256</v>
      </c>
    </row>
    <row r="3" spans="1:12" x14ac:dyDescent="0.2">
      <c r="A3" s="81" t="s">
        <v>257</v>
      </c>
      <c r="B3" s="81" t="s">
        <v>258</v>
      </c>
      <c r="E3" t="s">
        <v>55</v>
      </c>
      <c r="F3" t="s">
        <v>55</v>
      </c>
      <c r="G3" t="s">
        <v>55</v>
      </c>
      <c r="H3" t="s">
        <v>55</v>
      </c>
    </row>
    <row r="4" spans="1:12" x14ac:dyDescent="0.2">
      <c r="A4" t="s">
        <v>92</v>
      </c>
      <c r="B4" t="s">
        <v>23</v>
      </c>
      <c r="C4" t="s">
        <v>34</v>
      </c>
      <c r="D4" t="s">
        <v>56</v>
      </c>
      <c r="E4" t="s">
        <v>57</v>
      </c>
      <c r="F4" t="s">
        <v>6</v>
      </c>
      <c r="G4" t="s">
        <v>7</v>
      </c>
      <c r="H4" t="s">
        <v>8</v>
      </c>
    </row>
    <row r="5" spans="1:12" x14ac:dyDescent="0.2">
      <c r="A5">
        <v>1</v>
      </c>
      <c r="B5" t="s">
        <v>83</v>
      </c>
      <c r="C5" s="26" t="s">
        <v>254</v>
      </c>
      <c r="D5" t="s">
        <v>98</v>
      </c>
      <c r="E5" t="s">
        <v>238</v>
      </c>
      <c r="F5" t="s">
        <v>245</v>
      </c>
      <c r="G5" t="s">
        <v>246</v>
      </c>
      <c r="H5" t="s">
        <v>253</v>
      </c>
    </row>
    <row r="6" spans="1:12" x14ac:dyDescent="0.2">
      <c r="A6">
        <v>2</v>
      </c>
      <c r="B6" t="s">
        <v>84</v>
      </c>
      <c r="C6" s="26" t="s">
        <v>254</v>
      </c>
      <c r="D6" t="s">
        <v>98</v>
      </c>
      <c r="E6" t="s">
        <v>239</v>
      </c>
      <c r="F6" t="s">
        <v>244</v>
      </c>
      <c r="G6" t="s">
        <v>247</v>
      </c>
      <c r="H6" t="s">
        <v>252</v>
      </c>
    </row>
    <row r="7" spans="1:12" x14ac:dyDescent="0.2">
      <c r="A7">
        <v>3</v>
      </c>
      <c r="B7" t="s">
        <v>85</v>
      </c>
      <c r="C7" s="26" t="s">
        <v>254</v>
      </c>
      <c r="D7" t="s">
        <v>98</v>
      </c>
      <c r="E7" t="s">
        <v>240</v>
      </c>
      <c r="F7" t="s">
        <v>243</v>
      </c>
      <c r="G7" t="s">
        <v>248</v>
      </c>
      <c r="H7" t="s">
        <v>251</v>
      </c>
      <c r="L7" s="26"/>
    </row>
    <row r="8" spans="1:12" x14ac:dyDescent="0.2">
      <c r="A8">
        <v>4</v>
      </c>
      <c r="B8" t="s">
        <v>86</v>
      </c>
      <c r="C8" s="26" t="s">
        <v>254</v>
      </c>
      <c r="D8" t="s">
        <v>98</v>
      </c>
      <c r="E8" t="s">
        <v>241</v>
      </c>
      <c r="F8" t="s">
        <v>242</v>
      </c>
      <c r="G8" t="s">
        <v>249</v>
      </c>
      <c r="H8" t="s">
        <v>250</v>
      </c>
    </row>
    <row r="9" spans="1:12" x14ac:dyDescent="0.2">
      <c r="E9" s="67"/>
      <c r="F9" s="67"/>
      <c r="G9" s="67"/>
      <c r="H9" s="67"/>
    </row>
    <row r="10" spans="1:12" x14ac:dyDescent="0.2">
      <c r="F10" s="26"/>
      <c r="G10" s="67"/>
      <c r="H10" s="67"/>
    </row>
    <row r="12" spans="1:12" x14ac:dyDescent="0.2">
      <c r="A12" t="s">
        <v>92</v>
      </c>
      <c r="B12" t="s">
        <v>23</v>
      </c>
      <c r="C12" t="s">
        <v>100</v>
      </c>
    </row>
    <row r="13" spans="1:12" x14ac:dyDescent="0.2">
      <c r="A13">
        <v>1</v>
      </c>
      <c r="B13" t="s">
        <v>82</v>
      </c>
      <c r="C13" s="26" t="s">
        <v>190</v>
      </c>
      <c r="D13" s="26" t="s">
        <v>190</v>
      </c>
    </row>
    <row r="14" spans="1:12" x14ac:dyDescent="0.2">
      <c r="A14">
        <v>2</v>
      </c>
      <c r="B14" t="s">
        <v>81</v>
      </c>
      <c r="C14" s="26" t="s">
        <v>194</v>
      </c>
      <c r="D14" s="26" t="s">
        <v>194</v>
      </c>
    </row>
    <row r="15" spans="1:12" x14ac:dyDescent="0.2">
      <c r="A15">
        <v>3</v>
      </c>
      <c r="B15" t="s">
        <v>80</v>
      </c>
      <c r="C15" s="26" t="s">
        <v>195</v>
      </c>
      <c r="D15" s="26" t="s">
        <v>195</v>
      </c>
    </row>
    <row r="16" spans="1:12" x14ac:dyDescent="0.2">
      <c r="A16">
        <v>4</v>
      </c>
      <c r="B16" t="s">
        <v>79</v>
      </c>
      <c r="C16" s="26" t="s">
        <v>196</v>
      </c>
      <c r="D16" s="26" t="s">
        <v>196</v>
      </c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42578125" style="4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s="3" t="s">
        <v>28</v>
      </c>
      <c r="C2" s="71" t="str">
        <f>Info!A2</f>
        <v>Date 1</v>
      </c>
      <c r="G2" s="3" t="s">
        <v>23</v>
      </c>
      <c r="J2" s="70" t="str">
        <f>VLOOKUP($J$3,Info,2,FALSE)</f>
        <v>A</v>
      </c>
    </row>
    <row r="3" spans="1:27" ht="15.75" x14ac:dyDescent="0.25">
      <c r="B3" s="3" t="s">
        <v>34</v>
      </c>
      <c r="C3" s="72" t="str">
        <f>VLOOKUP($J$3,Info,3,FALSE)</f>
        <v>Age/Division</v>
      </c>
      <c r="G3" s="3" t="s">
        <v>35</v>
      </c>
      <c r="J3" s="70">
        <v>1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92" t="str">
        <f>VLOOKUP($J$3,Info,5,FALSE)</f>
        <v>Seed #1</v>
      </c>
      <c r="C9" s="93"/>
      <c r="D9" s="9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92" t="str">
        <f>VLOOKUP($J$3,Info,6,FALSE)</f>
        <v>Seed #8</v>
      </c>
      <c r="C10" s="93"/>
      <c r="D10" s="9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92" t="str">
        <f>VLOOKUP($J$3,Info,7,FALSE)</f>
        <v>Seed #9</v>
      </c>
      <c r="C11" s="93"/>
      <c r="D11" s="94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92" t="str">
        <f>VLOOKUP($J$3,Info,8,FALSE)</f>
        <v>Seed #16</v>
      </c>
      <c r="C12" s="93"/>
      <c r="D12" s="9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4"/>
      <c r="J15" s="4"/>
      <c r="K15" s="4"/>
      <c r="M15" s="4"/>
      <c r="N15" s="4"/>
      <c r="O15" s="4"/>
      <c r="R15" s="4"/>
      <c r="S15" s="4"/>
      <c r="V15" s="4"/>
      <c r="W15" s="4"/>
      <c r="Y15" s="4"/>
      <c r="Z15" s="4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5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10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216</v>
      </c>
    </row>
    <row r="28" spans="4:28" x14ac:dyDescent="0.2">
      <c r="F28" s="26" t="s">
        <v>217</v>
      </c>
    </row>
    <row r="29" spans="4:28" x14ac:dyDescent="0.2">
      <c r="F29" s="26" t="s">
        <v>218</v>
      </c>
    </row>
    <row r="30" spans="4:28" x14ac:dyDescent="0.2">
      <c r="F30" s="26" t="s">
        <v>219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B30"/>
  <sheetViews>
    <sheetView showZeros="0" topLeftCell="A3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710937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s="3" t="s">
        <v>28</v>
      </c>
      <c r="C2" s="71" t="str">
        <f>Info!A2</f>
        <v>Date 1</v>
      </c>
      <c r="D2" s="3"/>
      <c r="E2" s="3"/>
      <c r="F2" s="3"/>
      <c r="G2" s="3" t="s">
        <v>23</v>
      </c>
      <c r="H2" s="3"/>
      <c r="I2" s="3"/>
      <c r="J2" s="70" t="str">
        <f>VLOOKUP($J$3,Info,2,FALSE)</f>
        <v>B</v>
      </c>
    </row>
    <row r="3" spans="1:27" ht="15.75" x14ac:dyDescent="0.25">
      <c r="B3" s="3" t="s">
        <v>34</v>
      </c>
      <c r="C3" s="72" t="str">
        <f>VLOOKUP($J$3,Info,3,FALSE)</f>
        <v>Age/Division</v>
      </c>
      <c r="D3" s="3"/>
      <c r="E3" s="3"/>
      <c r="F3" s="3"/>
      <c r="G3" s="3" t="s">
        <v>35</v>
      </c>
      <c r="H3" s="3"/>
      <c r="I3" s="3"/>
      <c r="J3" s="70">
        <v>2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4" t="str">
        <f>VLOOKUP($J$3,Info,5,FALSE)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34" t="str">
        <f>VLOOKUP($J$3,Info,6,FALSE)</f>
        <v>Seed #7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4" t="str">
        <f>VLOOKUP($J$3,Info,7,FALSE)</f>
        <v>Seed #10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4" t="str">
        <f>VLOOKUP($J$3,Info,8,FALSE)</f>
        <v>Seed #15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4"/>
      <c r="G15" s="4"/>
      <c r="J15" s="4"/>
      <c r="K15" s="4"/>
      <c r="M15" s="4"/>
      <c r="N15" s="4"/>
      <c r="O15" s="4"/>
      <c r="R15" s="4"/>
      <c r="S15" s="4"/>
      <c r="V15" s="4"/>
      <c r="W15" s="4"/>
      <c r="Y15" s="4"/>
      <c r="Z15" s="4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5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>
        <v>0</v>
      </c>
      <c r="G20" s="20">
        <v>0</v>
      </c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10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220</v>
      </c>
    </row>
    <row r="28" spans="4:28" x14ac:dyDescent="0.2">
      <c r="F28" s="26" t="s">
        <v>221</v>
      </c>
    </row>
    <row r="29" spans="4:28" x14ac:dyDescent="0.2">
      <c r="F29" s="26" t="s">
        <v>222</v>
      </c>
    </row>
    <row r="30" spans="4:28" x14ac:dyDescent="0.2">
      <c r="F30" s="26" t="s">
        <v>223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425781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s="3" t="s">
        <v>28</v>
      </c>
      <c r="C2" s="71" t="str">
        <f>Info!A2</f>
        <v>Date 1</v>
      </c>
      <c r="D2" s="3"/>
      <c r="E2" s="3"/>
      <c r="F2" s="3"/>
      <c r="G2" s="3" t="s">
        <v>23</v>
      </c>
      <c r="H2" s="3"/>
      <c r="I2" s="3"/>
      <c r="J2" s="70" t="str">
        <f>VLOOKUP($J$3,Info,2,FALSE)</f>
        <v>C</v>
      </c>
    </row>
    <row r="3" spans="1:27" ht="15.75" x14ac:dyDescent="0.25">
      <c r="B3" s="3" t="s">
        <v>34</v>
      </c>
      <c r="C3" s="72" t="str">
        <f>VLOOKUP($J$3,Info,3,FALSE)</f>
        <v>Age/Division</v>
      </c>
      <c r="D3" s="3"/>
      <c r="E3" s="3"/>
      <c r="F3" s="3"/>
      <c r="G3" s="3" t="s">
        <v>35</v>
      </c>
      <c r="H3" s="3"/>
      <c r="I3" s="3"/>
      <c r="J3" s="70">
        <v>3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4" t="str">
        <f>VLOOKUP($J$3,Info,5,FALSE)</f>
        <v>Seed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34" t="str">
        <f>VLOOKUP($J$3,Info,6,FALSE)</f>
        <v>Seed #6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4" t="str">
        <f>VLOOKUP($J$3,Info,7,FALSE)</f>
        <v>Seed #11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4" t="str">
        <f>VLOOKUP($J$3,Info,8,FALSE)</f>
        <v>Seed #14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4"/>
      <c r="J15" s="4"/>
      <c r="N15" s="4"/>
      <c r="R15" s="4"/>
      <c r="V15" s="4"/>
      <c r="Z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5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10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224</v>
      </c>
    </row>
    <row r="28" spans="4:28" x14ac:dyDescent="0.2">
      <c r="F28" s="26" t="s">
        <v>225</v>
      </c>
    </row>
    <row r="29" spans="4:28" x14ac:dyDescent="0.2">
      <c r="F29" s="26" t="s">
        <v>226</v>
      </c>
    </row>
    <row r="30" spans="4:28" x14ac:dyDescent="0.2">
      <c r="F30" s="26" t="s">
        <v>227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425781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s="3" t="s">
        <v>28</v>
      </c>
      <c r="C2" s="71" t="str">
        <f>Info!A2</f>
        <v>Date 1</v>
      </c>
      <c r="D2" s="3"/>
      <c r="E2" s="3"/>
      <c r="F2" s="3"/>
      <c r="G2" s="3" t="s">
        <v>23</v>
      </c>
      <c r="H2" s="3"/>
      <c r="I2" s="3"/>
      <c r="J2" s="70" t="str">
        <f>VLOOKUP($J$3,Info,2,FALSE)</f>
        <v>D</v>
      </c>
    </row>
    <row r="3" spans="1:27" ht="15.75" x14ac:dyDescent="0.25">
      <c r="B3" s="3" t="s">
        <v>34</v>
      </c>
      <c r="C3" s="72" t="str">
        <f>VLOOKUP($J$3,Info,3,FALSE)</f>
        <v>Age/Division</v>
      </c>
      <c r="D3" s="3"/>
      <c r="E3" s="3"/>
      <c r="F3" s="3"/>
      <c r="G3" s="3" t="s">
        <v>35</v>
      </c>
      <c r="H3" s="3"/>
      <c r="I3" s="3"/>
      <c r="J3" s="70">
        <v>4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4" t="str">
        <f>VLOOKUP($J$3,Info,5,FALSE)</f>
        <v>Seed #4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34" t="str">
        <f>VLOOKUP($J$3,Info,6,FALSE)</f>
        <v>Seed #5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4" t="str">
        <f>VLOOKUP($J$3,Info,7,FALSE)</f>
        <v>Seed #12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4" t="str">
        <f>VLOOKUP($J$3,Info,8,FALSE)</f>
        <v>Seed #13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4"/>
      <c r="J15" s="4"/>
      <c r="N15" s="4"/>
      <c r="R15" s="4"/>
      <c r="V15" s="4"/>
      <c r="Z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5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10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228</v>
      </c>
    </row>
    <row r="28" spans="4:28" x14ac:dyDescent="0.2">
      <c r="F28" s="26" t="s">
        <v>229</v>
      </c>
    </row>
    <row r="29" spans="4:28" x14ac:dyDescent="0.2">
      <c r="F29" s="26" t="s">
        <v>230</v>
      </c>
    </row>
    <row r="30" spans="4:28" x14ac:dyDescent="0.2">
      <c r="F30" s="26" t="s">
        <v>231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G14"/>
  <sheetViews>
    <sheetView zoomScaleNormal="100" workbookViewId="0">
      <selection activeCell="G4" sqref="G4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7" x14ac:dyDescent="0.2">
      <c r="A4" s="19"/>
      <c r="B4" s="19" t="s">
        <v>2</v>
      </c>
      <c r="C4" s="19" t="s">
        <v>3</v>
      </c>
      <c r="D4" s="19" t="s">
        <v>4</v>
      </c>
      <c r="E4" s="19" t="s">
        <v>5</v>
      </c>
    </row>
    <row r="5" spans="1:7" ht="18" customHeight="1" x14ac:dyDescent="0.2">
      <c r="A5" s="19" t="s">
        <v>13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7" ht="18" customHeight="1" x14ac:dyDescent="0.2">
      <c r="A6" s="19" t="s">
        <v>14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7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  <row r="8" spans="1:7" ht="18" customHeight="1" x14ac:dyDescent="0.2">
      <c r="A8" s="19" t="s">
        <v>1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 t="str">
        <f>IF(D!$R$9=4,D!$B$9,IF(D!$R$10=4,D!$B$10,IF(D!$R$11=4,D!$B$11,IF(D!$R$12=4,D!$B$12," "))))</f>
        <v xml:space="preserve"> </v>
      </c>
    </row>
    <row r="10" spans="1:7" x14ac:dyDescent="0.2">
      <c r="G10" t="s">
        <v>178</v>
      </c>
    </row>
    <row r="11" spans="1:7" x14ac:dyDescent="0.2">
      <c r="A11" t="s">
        <v>181</v>
      </c>
      <c r="B11" s="19" t="str">
        <f>IF(A!$R$9=3,A!$B$9,IF(A!$R$10=3,A!$B$10,IF(A!$R$11=3,A!$B$11,IF(A!$R$12=3,A!$B$12," "))))</f>
        <v xml:space="preserve"> </v>
      </c>
      <c r="C11" s="19" t="str">
        <f>IF(A!$R$9=3,A!$F$9,IF(A!$R$10=3,A!$F$10,IF(A!$R$11=3,A!$F$11,IF(A!$R$12=3,A!$F$12," "))))</f>
        <v xml:space="preserve"> </v>
      </c>
      <c r="D11" s="19" t="str">
        <f>IF(A!$R$9=3,A!$G$9,IF(A!$R$10=3,A!$G$10,IF(A!$R$11=3,A!$G$11,IF(A!$R$12=3,A!$G$12," "))))</f>
        <v xml:space="preserve"> </v>
      </c>
      <c r="E11" s="19" t="str">
        <f>IF(A!$R$9=3,A!$N$9,IF(A!$R$10=3,A!$N$10,IF(A!$R$11=3,A!$N$11,IF(A!$R$12=3,A!$N$12," "))))</f>
        <v xml:space="preserve"> </v>
      </c>
      <c r="F11" s="19" t="str">
        <f>IF(A!$R$9=3,A!$O$9,IF(A!$R$10=3,A!$O$10,IF(A!$R$11=3,A!$O$11,IF(A!$R$12=3,A!$O$12," "))))</f>
        <v xml:space="preserve"> </v>
      </c>
    </row>
    <row r="12" spans="1:7" x14ac:dyDescent="0.2">
      <c r="A12" t="s">
        <v>182</v>
      </c>
      <c r="B12" s="19" t="str">
        <f>IF(B!$R$9=3,B!$B$9,IF(B!$R$10=3,B!$B$10,IF(B!$R$11=3,B!$B$11,IF(B!$R$12=3,B!$B$12," "))))</f>
        <v xml:space="preserve"> </v>
      </c>
      <c r="C12" s="19" t="str">
        <f>IF(B!$R$9=3,B!$F$9,IF(B!$R$10=3,B!$F$10,IF(B!$R$11=3,B!$F$11,IF(B!$R$12=3,B!$F$12," "))))</f>
        <v xml:space="preserve"> </v>
      </c>
      <c r="D12" s="19" t="str">
        <f>IF(B!$R$9=3,B!$G$9,IF(B!$R$10=3,B!$G$10,IF(B!$R$11=3,B!$G$11,IF(B!$R$12=3,B!$G$12," "))))</f>
        <v xml:space="preserve"> </v>
      </c>
      <c r="E12" s="19" t="str">
        <f>IF(B!$R$9=3,B!$N$9,IF(B!$R$10=3,B!$N$10,IF(B!$R$11=3,B!$N$11,IF(B!$R$12=3,B!$N$12," "))))</f>
        <v xml:space="preserve"> </v>
      </c>
      <c r="F12" s="19" t="str">
        <f>IF(B!$R$9=3,B!$O$9,IF(B!$R$10=3,B!$O$10,IF(B!$R$11=3,B!$O$11,IF(B!$R$12=3,B!$O$12," "))))</f>
        <v xml:space="preserve"> </v>
      </c>
    </row>
    <row r="13" spans="1:7" x14ac:dyDescent="0.2">
      <c r="A13" t="s">
        <v>183</v>
      </c>
      <c r="B13" s="19" t="str">
        <f>IF('C'!$R$9=3,'C'!$B$9,IF('C'!$R$10=3,'C'!$B$10,IF('C'!$R$11=3,'C'!$B$11,IF('C'!$R$12=3,'C'!$B$12," "))))</f>
        <v xml:space="preserve"> </v>
      </c>
      <c r="C13" s="19" t="str">
        <f>IF('C'!$R$9=3,'C'!$F$9,IF('C'!$R$10=3,'C'!$F$10,IF('C'!$R$11=3,'C'!$F$11,IF('C'!$R$12=3,'C'!$F$12," "))))</f>
        <v xml:space="preserve"> </v>
      </c>
      <c r="D13" s="19" t="str">
        <f>IF('C'!$R$9=3,'C'!$G$9,IF('C'!$R$10=3,'C'!$G$10,IF('C'!$R$11=3,'C'!$G$11,IF('C'!$R$12=3,'C'!$G$12," "))))</f>
        <v xml:space="preserve"> </v>
      </c>
      <c r="E13" s="19" t="str">
        <f>IF('C'!$R$9=3,'C'!$N$9,IF('C'!$R$10=3,'C'!$N$10,IF('C'!$R$11=3,'C'!$N$11,IF('C'!$R$12=3,'C'!$N$12," "))))</f>
        <v xml:space="preserve"> </v>
      </c>
      <c r="F13" s="19" t="str">
        <f>IF('C'!$R$9=3,'C'!$O$9,IF('C'!$R$10=3,'C'!$O$10,IF('C'!$R$11=3,'C'!$O$11,IF('C'!$R$12=3,'C'!$O$12," "))))</f>
        <v xml:space="preserve"> </v>
      </c>
    </row>
    <row r="14" spans="1:7" x14ac:dyDescent="0.2">
      <c r="A14" t="s">
        <v>184</v>
      </c>
      <c r="B14" s="19" t="str">
        <f>IF(D!$R$9=3,D!$B$9,IF(D!$R$10=3,D!$B$10,IF(D!$R$11=3,D!$B$11,IF(D!$R$12=3,D!$B$12," "))))</f>
        <v xml:space="preserve"> </v>
      </c>
      <c r="C14" s="19" t="str">
        <f>IF(D!$R$9=3,D!$F$9,IF(D!$R$10=3,D!$F$10,IF(D!$R$11=3,D!$F$11,IF(D!$R$12=3,D!$F$12," "))))</f>
        <v xml:space="preserve"> </v>
      </c>
      <c r="D14" s="19" t="str">
        <f>IF(D!$R$9=3,D!$G$9,IF(D!$R$10=3,D!$G$10,IF(D!$R$11=3,D!$G$11,IF(D!$R$12=3,D!$G$12," "))))</f>
        <v xml:space="preserve"> </v>
      </c>
      <c r="E14" s="19" t="str">
        <f>IF(D!$R$9=3,D!$N$9,IF(D!$R$10=3,D!$N$10,IF(D!$R$11=3,D!$N$11,IF(D!$R$12=3,D!$N$12," "))))</f>
        <v xml:space="preserve"> </v>
      </c>
      <c r="F14" s="19" t="str">
        <f>IF(D!$R$9=3,D!$O$9,IF(D!$R$10=3,D!$O$10,IF(D!$R$11=3,D!$O$11,IF(D!$R$12=3,D!$O$12,"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2" x14ac:dyDescent="0.2">
      <c r="A1" s="37"/>
      <c r="B1" s="37" t="s">
        <v>101</v>
      </c>
      <c r="C1" s="37"/>
      <c r="D1" s="37"/>
      <c r="E1" s="46" t="str">
        <f>Info!$D$13</f>
        <v>Court 1</v>
      </c>
      <c r="G1" s="37"/>
      <c r="H1" s="37"/>
      <c r="I1" s="37"/>
      <c r="J1" s="37"/>
      <c r="K1" s="37"/>
      <c r="L1" s="37"/>
    </row>
    <row r="2" spans="1:12" ht="13.5" thickBot="1" x14ac:dyDescent="0.25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6" t="s">
        <v>105</v>
      </c>
    </row>
    <row r="3" spans="1:12" ht="14.25" thickTop="1" thickBot="1" x14ac:dyDescent="0.25">
      <c r="A3" s="60">
        <v>1</v>
      </c>
      <c r="B3" s="50" t="s">
        <v>27</v>
      </c>
      <c r="C3" s="51" t="str">
        <f>Info!$B$13</f>
        <v>AA</v>
      </c>
      <c r="D3" s="52" t="s">
        <v>103</v>
      </c>
      <c r="E3" s="82">
        <v>1</v>
      </c>
      <c r="F3" s="90"/>
      <c r="G3" s="91"/>
      <c r="H3" s="51" t="s">
        <v>104</v>
      </c>
      <c r="I3" s="82">
        <v>3</v>
      </c>
      <c r="J3" s="83"/>
      <c r="K3" s="84"/>
      <c r="L3" s="53">
        <v>2</v>
      </c>
    </row>
    <row r="4" spans="1:12" ht="13.5" thickBot="1" x14ac:dyDescent="0.25">
      <c r="A4" s="54">
        <v>0.6875</v>
      </c>
      <c r="B4" s="55" t="s">
        <v>107</v>
      </c>
      <c r="C4" s="56">
        <v>1</v>
      </c>
      <c r="D4" s="57"/>
      <c r="E4" s="85" t="str">
        <f>Info2!$B$5</f>
        <v xml:space="preserve"> </v>
      </c>
      <c r="F4" s="88"/>
      <c r="G4" s="89"/>
      <c r="H4" s="56" t="s">
        <v>104</v>
      </c>
      <c r="I4" s="85" t="e">
        <f>Info2!#REF!</f>
        <v>#REF!</v>
      </c>
      <c r="J4" s="86"/>
      <c r="K4" s="87"/>
      <c r="L4" s="58" t="e">
        <f>Info2!#REF!</f>
        <v>#REF!</v>
      </c>
    </row>
    <row r="5" spans="1:12" ht="14.25" thickTop="1" thickBot="1" x14ac:dyDescent="0.25">
      <c r="A5" s="47"/>
      <c r="B5" s="38"/>
      <c r="C5" s="46"/>
      <c r="D5" s="59" t="s">
        <v>108</v>
      </c>
      <c r="E5" s="59"/>
      <c r="F5" s="59"/>
      <c r="G5" s="59"/>
      <c r="H5" s="59" t="s">
        <v>108</v>
      </c>
      <c r="I5" s="59"/>
      <c r="J5" s="59"/>
      <c r="K5" s="59"/>
      <c r="L5" s="46"/>
    </row>
    <row r="6" spans="1:12" ht="14.25" thickTop="1" thickBot="1" x14ac:dyDescent="0.25">
      <c r="A6" s="37"/>
      <c r="B6" s="38"/>
      <c r="C6" s="46"/>
      <c r="D6" s="37"/>
      <c r="E6" s="46"/>
      <c r="F6" s="46"/>
      <c r="G6" s="46"/>
      <c r="H6" s="46"/>
      <c r="I6" s="46"/>
      <c r="J6" s="46"/>
      <c r="K6" s="46"/>
      <c r="L6" s="46"/>
    </row>
    <row r="7" spans="1:12" ht="14.25" thickTop="1" thickBot="1" x14ac:dyDescent="0.25">
      <c r="A7" s="60">
        <v>2</v>
      </c>
      <c r="B7" s="50" t="s">
        <v>27</v>
      </c>
      <c r="C7" s="51" t="str">
        <f>Info!$B$13</f>
        <v>AA</v>
      </c>
      <c r="D7" s="52" t="s">
        <v>103</v>
      </c>
      <c r="E7" s="82">
        <v>2</v>
      </c>
      <c r="F7" s="90"/>
      <c r="G7" s="91"/>
      <c r="H7" s="51" t="s">
        <v>104</v>
      </c>
      <c r="I7" s="82">
        <v>4</v>
      </c>
      <c r="J7" s="83"/>
      <c r="K7" s="84"/>
      <c r="L7" s="53">
        <v>1</v>
      </c>
    </row>
    <row r="8" spans="1:12" ht="13.5" thickBot="1" x14ac:dyDescent="0.25">
      <c r="A8" s="54">
        <v>0.72916666666666663</v>
      </c>
      <c r="B8" s="55" t="s">
        <v>107</v>
      </c>
      <c r="C8" s="56">
        <v>2</v>
      </c>
      <c r="D8" s="57"/>
      <c r="E8" s="85" t="e">
        <f>Info2!#REF!</f>
        <v>#REF!</v>
      </c>
      <c r="F8" s="88" t="e">
        <f>Info2!#REF!</f>
        <v>#REF!</v>
      </c>
      <c r="G8" s="89" t="e">
        <f>Info2!#REF!</f>
        <v>#REF!</v>
      </c>
      <c r="H8" s="56" t="s">
        <v>104</v>
      </c>
      <c r="I8" s="85" t="str">
        <f>Info2!$C$6</f>
        <v xml:space="preserve"> </v>
      </c>
      <c r="J8" s="86"/>
      <c r="K8" s="87"/>
      <c r="L8" s="58" t="str">
        <f>Info2!$B$5</f>
        <v xml:space="preserve"> </v>
      </c>
    </row>
    <row r="9" spans="1:12" ht="14.25" thickTop="1" thickBot="1" x14ac:dyDescent="0.25">
      <c r="A9" s="47"/>
      <c r="B9" s="38"/>
      <c r="C9" s="46"/>
      <c r="D9" s="59" t="s">
        <v>108</v>
      </c>
      <c r="E9" s="59"/>
      <c r="F9" s="59"/>
      <c r="G9" s="59"/>
      <c r="H9" s="59" t="s">
        <v>108</v>
      </c>
      <c r="I9" s="59"/>
      <c r="J9" s="59"/>
      <c r="K9" s="59"/>
      <c r="L9" s="46"/>
    </row>
    <row r="10" spans="1:12" ht="14.25" thickTop="1" thickBot="1" x14ac:dyDescent="0.25">
      <c r="A10" s="37"/>
      <c r="B10" s="38"/>
      <c r="C10" s="46"/>
      <c r="D10" s="37"/>
      <c r="E10" s="46"/>
      <c r="F10" s="46"/>
      <c r="G10" s="46"/>
      <c r="H10" s="46"/>
      <c r="I10" s="46"/>
      <c r="J10" s="46"/>
      <c r="K10" s="46"/>
      <c r="L10" s="46"/>
    </row>
    <row r="11" spans="1:12" ht="14.25" thickTop="1" thickBot="1" x14ac:dyDescent="0.25">
      <c r="A11" s="60">
        <v>3</v>
      </c>
      <c r="B11" s="50" t="s">
        <v>27</v>
      </c>
      <c r="C11" s="51" t="str">
        <f>Info!$B$13</f>
        <v>AA</v>
      </c>
      <c r="D11" s="52" t="s">
        <v>103</v>
      </c>
      <c r="E11" s="82">
        <v>1</v>
      </c>
      <c r="F11" s="90"/>
      <c r="G11" s="91"/>
      <c r="H11" s="51" t="s">
        <v>104</v>
      </c>
      <c r="I11" s="82">
        <v>4</v>
      </c>
      <c r="J11" s="83"/>
      <c r="K11" s="84"/>
      <c r="L11" s="53">
        <v>3</v>
      </c>
    </row>
    <row r="12" spans="1:12" ht="13.5" thickBot="1" x14ac:dyDescent="0.25">
      <c r="A12" s="61" t="s">
        <v>106</v>
      </c>
      <c r="B12" s="55" t="s">
        <v>107</v>
      </c>
      <c r="C12" s="56">
        <v>3</v>
      </c>
      <c r="D12" s="57"/>
      <c r="E12" s="85" t="str">
        <f>Info2!$B$5</f>
        <v xml:space="preserve"> </v>
      </c>
      <c r="F12" s="88"/>
      <c r="G12" s="89"/>
      <c r="H12" s="56" t="s">
        <v>104</v>
      </c>
      <c r="I12" s="85" t="str">
        <f>Info2!$C$6</f>
        <v xml:space="preserve"> </v>
      </c>
      <c r="J12" s="86"/>
      <c r="K12" s="87"/>
      <c r="L12" s="58" t="e">
        <f>Info2!#REF!</f>
        <v>#REF!</v>
      </c>
    </row>
    <row r="13" spans="1:12" ht="14.25" thickTop="1" thickBot="1" x14ac:dyDescent="0.25">
      <c r="A13" s="48"/>
      <c r="B13" s="38"/>
      <c r="C13" s="46"/>
      <c r="D13" s="59" t="s">
        <v>108</v>
      </c>
      <c r="E13" s="59"/>
      <c r="F13" s="59"/>
      <c r="G13" s="59"/>
      <c r="H13" s="59" t="s">
        <v>108</v>
      </c>
      <c r="I13" s="59"/>
      <c r="J13" s="59"/>
      <c r="K13" s="59"/>
      <c r="L13" s="46"/>
    </row>
    <row r="14" spans="1:12" ht="14.25" thickTop="1" thickBot="1" x14ac:dyDescent="0.25">
      <c r="A14" s="37"/>
      <c r="B14" s="38"/>
      <c r="C14" s="46"/>
      <c r="D14" s="37"/>
      <c r="E14" s="46"/>
      <c r="F14" s="46"/>
      <c r="G14" s="46"/>
      <c r="H14" s="46"/>
      <c r="I14" s="46"/>
      <c r="J14" s="46"/>
      <c r="K14" s="46"/>
      <c r="L14" s="46"/>
    </row>
    <row r="15" spans="1:12" ht="14.25" thickTop="1" thickBot="1" x14ac:dyDescent="0.25">
      <c r="A15" s="60">
        <v>4</v>
      </c>
      <c r="B15" s="50" t="s">
        <v>27</v>
      </c>
      <c r="C15" s="51" t="str">
        <f>Info!$B$14</f>
        <v>BB</v>
      </c>
      <c r="D15" s="52" t="s">
        <v>103</v>
      </c>
      <c r="E15" s="82">
        <v>1</v>
      </c>
      <c r="F15" s="90"/>
      <c r="G15" s="91"/>
      <c r="H15" s="51" t="s">
        <v>104</v>
      </c>
      <c r="I15" s="82">
        <v>4</v>
      </c>
      <c r="J15" s="83"/>
      <c r="K15" s="84"/>
      <c r="L15" s="53">
        <v>3</v>
      </c>
    </row>
    <row r="16" spans="1:12" ht="13.5" thickBot="1" x14ac:dyDescent="0.25">
      <c r="A16" s="61" t="s">
        <v>106</v>
      </c>
      <c r="B16" s="55" t="s">
        <v>107</v>
      </c>
      <c r="C16" s="56">
        <v>3</v>
      </c>
      <c r="D16" s="57"/>
      <c r="E16" s="85" t="str">
        <f>Info2!$B$6</f>
        <v xml:space="preserve"> </v>
      </c>
      <c r="F16" s="88"/>
      <c r="G16" s="89"/>
      <c r="H16" s="56" t="s">
        <v>104</v>
      </c>
      <c r="I16" s="85" t="str">
        <f>Info2!$C$5</f>
        <v xml:space="preserve"> </v>
      </c>
      <c r="J16" s="86"/>
      <c r="K16" s="87"/>
      <c r="L16" s="58" t="e">
        <f>Info2!#REF!</f>
        <v>#REF!</v>
      </c>
    </row>
    <row r="17" spans="1:12" ht="14.25" thickTop="1" thickBot="1" x14ac:dyDescent="0.25">
      <c r="A17" s="64"/>
      <c r="B17" s="65"/>
      <c r="C17" s="66"/>
      <c r="D17" s="59" t="s">
        <v>108</v>
      </c>
      <c r="E17" s="59"/>
      <c r="F17" s="59"/>
      <c r="G17" s="59"/>
      <c r="H17" s="59" t="s">
        <v>108</v>
      </c>
      <c r="I17" s="59"/>
      <c r="J17" s="59"/>
      <c r="K17" s="59"/>
      <c r="L17" s="66"/>
    </row>
    <row r="18" spans="1:12" ht="14.25" thickTop="1" thickBot="1" x14ac:dyDescent="0.25">
      <c r="A18" s="64"/>
      <c r="B18" s="38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4.25" thickTop="1" thickBot="1" x14ac:dyDescent="0.25">
      <c r="A19" s="63" t="s">
        <v>165</v>
      </c>
      <c r="B19" s="38"/>
      <c r="C19" s="46"/>
      <c r="D19" s="37"/>
      <c r="E19" s="46"/>
      <c r="F19" s="46"/>
      <c r="G19" s="46"/>
      <c r="H19" s="46"/>
      <c r="I19" s="46"/>
      <c r="J19" s="46"/>
      <c r="K19" s="46"/>
      <c r="L19" s="46"/>
    </row>
    <row r="20" spans="1:12" ht="14.25" thickTop="1" thickBot="1" x14ac:dyDescent="0.25">
      <c r="A20" s="60">
        <v>5</v>
      </c>
      <c r="B20" s="50" t="s">
        <v>27</v>
      </c>
      <c r="C20" s="51" t="str">
        <f>Info!$B$14</f>
        <v>BB</v>
      </c>
      <c r="D20" s="52" t="s">
        <v>103</v>
      </c>
      <c r="E20" s="82">
        <v>2</v>
      </c>
      <c r="F20" s="90"/>
      <c r="G20" s="91"/>
      <c r="H20" s="51" t="s">
        <v>104</v>
      </c>
      <c r="I20" s="82">
        <v>3</v>
      </c>
      <c r="J20" s="83"/>
      <c r="K20" s="84"/>
      <c r="L20" s="53">
        <v>1</v>
      </c>
    </row>
    <row r="21" spans="1:12" ht="13.5" thickBot="1" x14ac:dyDescent="0.25">
      <c r="A21" s="61">
        <v>0.33333333333333331</v>
      </c>
      <c r="B21" s="55" t="s">
        <v>107</v>
      </c>
      <c r="C21" s="56">
        <v>4</v>
      </c>
      <c r="D21" s="57"/>
      <c r="E21" s="85" t="e">
        <f>Info2!#REF!</f>
        <v>#REF!</v>
      </c>
      <c r="F21" s="88"/>
      <c r="G21" s="89"/>
      <c r="H21" s="56" t="s">
        <v>104</v>
      </c>
      <c r="I21" s="85" t="e">
        <f>Info2!#REF!</f>
        <v>#REF!</v>
      </c>
      <c r="J21" s="86" t="e">
        <f>Info2!#REF!</f>
        <v>#REF!</v>
      </c>
      <c r="K21" s="87" t="e">
        <f>Info2!#REF!</f>
        <v>#REF!</v>
      </c>
      <c r="L21" s="58" t="str">
        <f>Info2!$B$6</f>
        <v xml:space="preserve"> </v>
      </c>
    </row>
    <row r="22" spans="1:12" ht="14.25" thickTop="1" thickBot="1" x14ac:dyDescent="0.25">
      <c r="A22" s="48"/>
      <c r="B22" s="38"/>
      <c r="C22" s="46"/>
      <c r="D22" s="59" t="s">
        <v>108</v>
      </c>
      <c r="E22" s="59"/>
      <c r="F22" s="59"/>
      <c r="G22" s="59"/>
      <c r="H22" s="59" t="s">
        <v>108</v>
      </c>
      <c r="I22" s="59"/>
      <c r="J22" s="59"/>
      <c r="K22" s="59"/>
      <c r="L22" s="46"/>
    </row>
    <row r="23" spans="1:12" ht="14.25" thickTop="1" thickBot="1" x14ac:dyDescent="0.25">
      <c r="A23" s="37"/>
      <c r="B23" s="38"/>
      <c r="C23" s="46"/>
      <c r="D23" s="37"/>
      <c r="E23" s="46"/>
      <c r="F23" s="46"/>
      <c r="G23" s="46"/>
      <c r="H23" s="46"/>
      <c r="I23" s="46"/>
      <c r="J23" s="46"/>
      <c r="K23" s="46"/>
      <c r="L23" s="46"/>
    </row>
    <row r="24" spans="1:12" ht="14.25" thickTop="1" thickBot="1" x14ac:dyDescent="0.25">
      <c r="A24" s="60">
        <v>6</v>
      </c>
      <c r="B24" s="50" t="s">
        <v>27</v>
      </c>
      <c r="C24" s="51" t="str">
        <f>Info!$B$14</f>
        <v>BB</v>
      </c>
      <c r="D24" s="52" t="s">
        <v>103</v>
      </c>
      <c r="E24" s="82">
        <v>3</v>
      </c>
      <c r="F24" s="90"/>
      <c r="G24" s="91"/>
      <c r="H24" s="51" t="s">
        <v>104</v>
      </c>
      <c r="I24" s="82">
        <v>4</v>
      </c>
      <c r="J24" s="83"/>
      <c r="K24" s="84"/>
      <c r="L24" s="53">
        <v>2</v>
      </c>
    </row>
    <row r="25" spans="1:12" ht="13.5" thickBot="1" x14ac:dyDescent="0.25">
      <c r="A25" s="61">
        <v>0.375</v>
      </c>
      <c r="B25" s="55" t="s">
        <v>107</v>
      </c>
      <c r="C25" s="56">
        <v>5</v>
      </c>
      <c r="D25" s="57"/>
      <c r="E25" s="85" t="e">
        <f>Info2!#REF!</f>
        <v>#REF!</v>
      </c>
      <c r="F25" s="88" t="e">
        <f>Info2!#REF!</f>
        <v>#REF!</v>
      </c>
      <c r="G25" s="89" t="e">
        <f>Info2!#REF!</f>
        <v>#REF!</v>
      </c>
      <c r="H25" s="56" t="s">
        <v>104</v>
      </c>
      <c r="I25" s="85" t="str">
        <f>Info2!$C$5</f>
        <v xml:space="preserve"> </v>
      </c>
      <c r="J25" s="86"/>
      <c r="K25" s="87"/>
      <c r="L25" s="58" t="e">
        <f>Info2!#REF!</f>
        <v>#REF!</v>
      </c>
    </row>
    <row r="26" spans="1:12" ht="14.25" thickTop="1" thickBot="1" x14ac:dyDescent="0.25">
      <c r="A26" s="48"/>
      <c r="B26" s="38"/>
      <c r="C26" s="46"/>
      <c r="D26" s="59" t="s">
        <v>108</v>
      </c>
      <c r="E26" s="59"/>
      <c r="F26" s="59"/>
      <c r="G26" s="59"/>
      <c r="H26" s="59" t="s">
        <v>108</v>
      </c>
      <c r="I26" s="59"/>
      <c r="J26" s="59"/>
      <c r="K26" s="59"/>
      <c r="L26" s="46"/>
    </row>
    <row r="27" spans="1:12" ht="14.25" thickTop="1" thickBot="1" x14ac:dyDescent="0.25">
      <c r="A27" s="49"/>
      <c r="B27" s="38"/>
      <c r="C27" s="46"/>
      <c r="D27" s="37"/>
      <c r="E27" s="46"/>
      <c r="F27" s="46"/>
      <c r="G27" s="46"/>
      <c r="H27" s="46"/>
      <c r="I27" s="46"/>
      <c r="J27" s="46"/>
      <c r="K27" s="46"/>
      <c r="L27" s="46"/>
    </row>
    <row r="28" spans="1:12" ht="14.25" thickTop="1" thickBot="1" x14ac:dyDescent="0.25">
      <c r="A28" s="60">
        <v>7</v>
      </c>
      <c r="B28" s="50" t="s">
        <v>27</v>
      </c>
      <c r="C28" s="51" t="str">
        <f>Info!$B$15</f>
        <v>CC</v>
      </c>
      <c r="D28" s="52" t="s">
        <v>103</v>
      </c>
      <c r="E28" s="82">
        <v>3</v>
      </c>
      <c r="F28" s="90"/>
      <c r="G28" s="91"/>
      <c r="H28" s="51" t="s">
        <v>104</v>
      </c>
      <c r="I28" s="82">
        <v>4</v>
      </c>
      <c r="J28" s="83"/>
      <c r="K28" s="84"/>
      <c r="L28" s="53">
        <v>2</v>
      </c>
    </row>
    <row r="29" spans="1:12" ht="13.5" thickBot="1" x14ac:dyDescent="0.25">
      <c r="A29" s="61" t="s">
        <v>106</v>
      </c>
      <c r="B29" s="55" t="s">
        <v>107</v>
      </c>
      <c r="C29" s="56">
        <v>5</v>
      </c>
      <c r="D29" s="57"/>
      <c r="E29" s="85" t="e">
        <f>Info2!#REF!</f>
        <v>#REF!</v>
      </c>
      <c r="F29" s="88"/>
      <c r="G29" s="89"/>
      <c r="H29" s="56" t="s">
        <v>104</v>
      </c>
      <c r="I29" s="85" t="str">
        <f>Info2!$C$8</f>
        <v xml:space="preserve"> </v>
      </c>
      <c r="J29" s="86"/>
      <c r="K29" s="87"/>
      <c r="L29" s="58" t="e">
        <f>Info2!#REF!</f>
        <v>#REF!</v>
      </c>
    </row>
    <row r="30" spans="1:12" ht="14.25" thickTop="1" thickBot="1" x14ac:dyDescent="0.25">
      <c r="A30" s="48"/>
      <c r="B30" s="38"/>
      <c r="C30" s="46"/>
      <c r="D30" s="59" t="s">
        <v>108</v>
      </c>
      <c r="E30" s="59"/>
      <c r="F30" s="59"/>
      <c r="G30" s="59"/>
      <c r="H30" s="59" t="s">
        <v>108</v>
      </c>
      <c r="I30" s="59"/>
      <c r="J30" s="59"/>
      <c r="K30" s="59"/>
      <c r="L30" s="46"/>
    </row>
    <row r="31" spans="1:12" ht="14.25" thickTop="1" thickBot="1" x14ac:dyDescent="0.25">
      <c r="A31" s="37"/>
      <c r="B31" s="38"/>
      <c r="C31" s="46"/>
      <c r="D31" s="37"/>
      <c r="E31" s="46"/>
      <c r="F31" s="46"/>
      <c r="G31" s="46"/>
      <c r="H31" s="46"/>
      <c r="I31" s="46"/>
      <c r="J31" s="46"/>
      <c r="K31" s="46"/>
      <c r="L31" s="46"/>
    </row>
    <row r="32" spans="1:12" ht="14.25" thickTop="1" thickBot="1" x14ac:dyDescent="0.25">
      <c r="A32" s="60">
        <v>8</v>
      </c>
      <c r="B32" s="50" t="s">
        <v>27</v>
      </c>
      <c r="C32" s="51" t="str">
        <f>Info!$B$15</f>
        <v>CC</v>
      </c>
      <c r="D32" s="52" t="s">
        <v>103</v>
      </c>
      <c r="E32" s="82">
        <v>1</v>
      </c>
      <c r="F32" s="90"/>
      <c r="G32" s="91"/>
      <c r="H32" s="51" t="s">
        <v>104</v>
      </c>
      <c r="I32" s="82">
        <v>2</v>
      </c>
      <c r="J32" s="83"/>
      <c r="K32" s="84"/>
      <c r="L32" s="53">
        <v>4</v>
      </c>
    </row>
    <row r="33" spans="1:12" ht="13.5" thickBot="1" x14ac:dyDescent="0.25">
      <c r="A33" s="61" t="s">
        <v>106</v>
      </c>
      <c r="B33" s="55" t="s">
        <v>107</v>
      </c>
      <c r="C33" s="56">
        <v>6</v>
      </c>
      <c r="D33" s="57"/>
      <c r="E33" s="85" t="str">
        <f>Info2!$B$7</f>
        <v xml:space="preserve"> </v>
      </c>
      <c r="F33" s="88"/>
      <c r="G33" s="89"/>
      <c r="H33" s="56" t="s">
        <v>104</v>
      </c>
      <c r="I33" s="85" t="e">
        <f>Info2!#REF!</f>
        <v>#REF!</v>
      </c>
      <c r="J33" s="86" t="e">
        <f>Info2!#REF!</f>
        <v>#REF!</v>
      </c>
      <c r="K33" s="87" t="e">
        <f>Info2!#REF!</f>
        <v>#REF!</v>
      </c>
      <c r="L33" s="58" t="str">
        <f>Info2!$C$8</f>
        <v xml:space="preserve"> </v>
      </c>
    </row>
    <row r="34" spans="1:12" ht="14.25" thickTop="1" thickBot="1" x14ac:dyDescent="0.25">
      <c r="A34" s="37"/>
      <c r="B34" s="37"/>
      <c r="C34" s="37"/>
      <c r="D34" s="59" t="s">
        <v>108</v>
      </c>
      <c r="E34" s="59"/>
      <c r="F34" s="59"/>
      <c r="G34" s="59"/>
      <c r="H34" s="59" t="s">
        <v>108</v>
      </c>
      <c r="I34" s="59"/>
      <c r="J34" s="59"/>
      <c r="K34" s="59"/>
      <c r="L34" s="37"/>
    </row>
    <row r="35" spans="1:12" ht="13.5" thickTop="1" x14ac:dyDescent="0.2">
      <c r="A35" s="37"/>
      <c r="B35" s="37" t="s">
        <v>101</v>
      </c>
      <c r="C35" s="37"/>
      <c r="D35" s="37"/>
      <c r="E35" s="46" t="str">
        <f>Info!$D$14</f>
        <v>Court 2</v>
      </c>
      <c r="G35" s="37"/>
      <c r="H35" s="37"/>
      <c r="I35" s="37"/>
      <c r="J35" s="37"/>
      <c r="K35" s="37"/>
      <c r="L35" s="37"/>
    </row>
    <row r="36" spans="1:12" ht="13.5" thickBot="1" x14ac:dyDescent="0.25">
      <c r="A36" s="37" t="s">
        <v>102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46" t="s">
        <v>105</v>
      </c>
    </row>
    <row r="37" spans="1:12" ht="14.25" thickTop="1" thickBot="1" x14ac:dyDescent="0.25">
      <c r="A37" s="60">
        <v>1</v>
      </c>
      <c r="B37" s="50" t="s">
        <v>27</v>
      </c>
      <c r="C37" s="51" t="str">
        <f>Info!$B$14</f>
        <v>BB</v>
      </c>
      <c r="D37" s="52" t="s">
        <v>103</v>
      </c>
      <c r="E37" s="82">
        <v>1</v>
      </c>
      <c r="F37" s="90"/>
      <c r="G37" s="91"/>
      <c r="H37" s="51" t="s">
        <v>104</v>
      </c>
      <c r="I37" s="82">
        <v>3</v>
      </c>
      <c r="J37" s="83"/>
      <c r="K37" s="84"/>
      <c r="L37" s="53">
        <v>2</v>
      </c>
    </row>
    <row r="38" spans="1:12" ht="13.5" thickBot="1" x14ac:dyDescent="0.25">
      <c r="A38" s="54">
        <v>0.6875</v>
      </c>
      <c r="B38" s="55" t="s">
        <v>107</v>
      </c>
      <c r="C38" s="56">
        <v>1</v>
      </c>
      <c r="D38" s="57"/>
      <c r="E38" s="85" t="str">
        <f>Info2!$B$6</f>
        <v xml:space="preserve"> </v>
      </c>
      <c r="F38" s="88" t="str">
        <f>Info2!$B$6</f>
        <v xml:space="preserve"> </v>
      </c>
      <c r="G38" s="89" t="str">
        <f>Info2!$B$6</f>
        <v xml:space="preserve"> </v>
      </c>
      <c r="H38" s="56" t="s">
        <v>104</v>
      </c>
      <c r="I38" s="85" t="e">
        <f>Info2!#REF!</f>
        <v>#REF!</v>
      </c>
      <c r="J38" s="86" t="e">
        <f>Info2!#REF!</f>
        <v>#REF!</v>
      </c>
      <c r="K38" s="87" t="e">
        <f>Info2!#REF!</f>
        <v>#REF!</v>
      </c>
      <c r="L38" s="58" t="e">
        <f>Info2!#REF!</f>
        <v>#REF!</v>
      </c>
    </row>
    <row r="39" spans="1:12" ht="14.25" thickTop="1" thickBot="1" x14ac:dyDescent="0.25">
      <c r="A39" s="47"/>
      <c r="B39" s="38"/>
      <c r="C39" s="46"/>
      <c r="D39" s="59" t="s">
        <v>108</v>
      </c>
      <c r="E39" s="59"/>
      <c r="F39" s="59"/>
      <c r="G39" s="59"/>
      <c r="H39" s="59" t="s">
        <v>108</v>
      </c>
      <c r="I39" s="59"/>
      <c r="J39" s="59"/>
      <c r="K39" s="59"/>
      <c r="L39" s="46"/>
    </row>
    <row r="40" spans="1:12" ht="14.25" thickTop="1" thickBot="1" x14ac:dyDescent="0.25">
      <c r="A40" s="37"/>
      <c r="B40" s="38"/>
      <c r="C40" s="46"/>
      <c r="D40" s="37"/>
      <c r="E40" s="46"/>
      <c r="F40" s="46"/>
      <c r="G40" s="46"/>
      <c r="H40" s="46"/>
      <c r="I40" s="46"/>
      <c r="J40" s="46"/>
      <c r="K40" s="46"/>
      <c r="L40" s="46"/>
    </row>
    <row r="41" spans="1:12" ht="14.25" thickTop="1" thickBot="1" x14ac:dyDescent="0.25">
      <c r="A41" s="60">
        <v>2</v>
      </c>
      <c r="B41" s="50" t="s">
        <v>27</v>
      </c>
      <c r="C41" s="51" t="str">
        <f>Info!$B$14</f>
        <v>BB</v>
      </c>
      <c r="D41" s="52" t="s">
        <v>103</v>
      </c>
      <c r="E41" s="82">
        <v>2</v>
      </c>
      <c r="F41" s="90"/>
      <c r="G41" s="91"/>
      <c r="H41" s="51" t="s">
        <v>104</v>
      </c>
      <c r="I41" s="82">
        <v>4</v>
      </c>
      <c r="J41" s="83"/>
      <c r="K41" s="84"/>
      <c r="L41" s="53">
        <v>1</v>
      </c>
    </row>
    <row r="42" spans="1:12" ht="13.5" thickBot="1" x14ac:dyDescent="0.25">
      <c r="A42" s="54">
        <v>0.72916666666666663</v>
      </c>
      <c r="B42" s="55" t="s">
        <v>107</v>
      </c>
      <c r="C42" s="56">
        <v>2</v>
      </c>
      <c r="D42" s="57"/>
      <c r="E42" s="85" t="e">
        <f>Info2!#REF!</f>
        <v>#REF!</v>
      </c>
      <c r="F42" s="88" t="e">
        <f>Info2!#REF!</f>
        <v>#REF!</v>
      </c>
      <c r="G42" s="89" t="e">
        <f>Info2!#REF!</f>
        <v>#REF!</v>
      </c>
      <c r="H42" s="56" t="s">
        <v>104</v>
      </c>
      <c r="I42" s="85" t="str">
        <f>Info2!$C$5</f>
        <v xml:space="preserve"> </v>
      </c>
      <c r="J42" s="86"/>
      <c r="K42" s="87"/>
      <c r="L42" s="58" t="str">
        <f>Info2!$B$6</f>
        <v xml:space="preserve"> </v>
      </c>
    </row>
    <row r="43" spans="1:12" ht="14.25" thickTop="1" thickBot="1" x14ac:dyDescent="0.25">
      <c r="A43" s="47"/>
      <c r="B43" s="38"/>
      <c r="C43" s="46"/>
      <c r="D43" s="59" t="s">
        <v>108</v>
      </c>
      <c r="E43" s="59"/>
      <c r="F43" s="59"/>
      <c r="G43" s="59"/>
      <c r="H43" s="59" t="s">
        <v>108</v>
      </c>
      <c r="I43" s="59"/>
      <c r="J43" s="59"/>
      <c r="K43" s="59"/>
      <c r="L43" s="46"/>
    </row>
    <row r="44" spans="1:12" ht="14.25" thickTop="1" thickBot="1" x14ac:dyDescent="0.25">
      <c r="A44" s="37"/>
      <c r="B44" s="38"/>
      <c r="C44" s="46"/>
      <c r="D44" s="37"/>
      <c r="E44" s="46"/>
      <c r="F44" s="46"/>
      <c r="G44" s="46"/>
      <c r="H44" s="46"/>
      <c r="I44" s="46"/>
      <c r="J44" s="46"/>
      <c r="K44" s="46"/>
      <c r="L44" s="46"/>
    </row>
    <row r="45" spans="1:12" ht="14.25" thickTop="1" thickBot="1" x14ac:dyDescent="0.25">
      <c r="A45" s="60">
        <v>3</v>
      </c>
      <c r="B45" s="50" t="s">
        <v>27</v>
      </c>
      <c r="C45" s="51" t="str">
        <f>Info!$B$15</f>
        <v>CC</v>
      </c>
      <c r="D45" s="52" t="s">
        <v>103</v>
      </c>
      <c r="E45" s="82">
        <v>2</v>
      </c>
      <c r="F45" s="90"/>
      <c r="G45" s="91"/>
      <c r="H45" s="51" t="s">
        <v>104</v>
      </c>
      <c r="I45" s="82">
        <v>4</v>
      </c>
      <c r="J45" s="83"/>
      <c r="K45" s="84"/>
      <c r="L45" s="53">
        <v>1</v>
      </c>
    </row>
    <row r="46" spans="1:12" ht="13.5" thickBot="1" x14ac:dyDescent="0.25">
      <c r="A46" s="61" t="s">
        <v>106</v>
      </c>
      <c r="B46" s="55" t="s">
        <v>107</v>
      </c>
      <c r="C46" s="56">
        <v>2</v>
      </c>
      <c r="D46" s="57"/>
      <c r="E46" s="85" t="e">
        <f>Info2!#REF!</f>
        <v>#REF!</v>
      </c>
      <c r="F46" s="88" t="e">
        <f>Info2!#REF!</f>
        <v>#REF!</v>
      </c>
      <c r="G46" s="89" t="e">
        <f>Info2!#REF!</f>
        <v>#REF!</v>
      </c>
      <c r="H46" s="56" t="s">
        <v>104</v>
      </c>
      <c r="I46" s="85" t="str">
        <f>Info2!$C$8</f>
        <v xml:space="preserve"> </v>
      </c>
      <c r="J46" s="86"/>
      <c r="K46" s="87"/>
      <c r="L46" s="58" t="str">
        <f>Info2!$B$7</f>
        <v xml:space="preserve"> </v>
      </c>
    </row>
    <row r="47" spans="1:12" ht="14.25" thickTop="1" thickBot="1" x14ac:dyDescent="0.25">
      <c r="A47" s="48"/>
      <c r="B47" s="38"/>
      <c r="C47" s="46"/>
      <c r="D47" s="59" t="s">
        <v>108</v>
      </c>
      <c r="E47" s="59"/>
      <c r="F47" s="59"/>
      <c r="G47" s="59"/>
      <c r="H47" s="59" t="s">
        <v>108</v>
      </c>
      <c r="I47" s="59"/>
      <c r="J47" s="59"/>
      <c r="K47" s="59"/>
      <c r="L47" s="46"/>
    </row>
    <row r="48" spans="1:12" ht="14.25" thickTop="1" thickBot="1" x14ac:dyDescent="0.25">
      <c r="A48" s="37"/>
      <c r="B48" s="38"/>
      <c r="C48" s="46"/>
      <c r="D48" s="37"/>
      <c r="E48" s="46"/>
      <c r="F48" s="46"/>
      <c r="G48" s="46"/>
      <c r="H48" s="46"/>
      <c r="I48" s="46"/>
      <c r="J48" s="46"/>
      <c r="K48" s="46"/>
      <c r="L48" s="46"/>
    </row>
    <row r="49" spans="1:12" ht="14.25" thickTop="1" thickBot="1" x14ac:dyDescent="0.25">
      <c r="A49" s="60">
        <v>4</v>
      </c>
      <c r="B49" s="50" t="s">
        <v>27</v>
      </c>
      <c r="C49" s="51" t="str">
        <f>Info!$B$15</f>
        <v>CC</v>
      </c>
      <c r="D49" s="52" t="s">
        <v>103</v>
      </c>
      <c r="E49" s="82">
        <v>1</v>
      </c>
      <c r="F49" s="90"/>
      <c r="G49" s="91"/>
      <c r="H49" s="51" t="s">
        <v>104</v>
      </c>
      <c r="I49" s="82">
        <v>4</v>
      </c>
      <c r="J49" s="83"/>
      <c r="K49" s="84"/>
      <c r="L49" s="53">
        <v>3</v>
      </c>
    </row>
    <row r="50" spans="1:12" ht="13.5" thickBot="1" x14ac:dyDescent="0.25">
      <c r="A50" s="61" t="s">
        <v>106</v>
      </c>
      <c r="B50" s="55" t="s">
        <v>107</v>
      </c>
      <c r="C50" s="56">
        <v>3</v>
      </c>
      <c r="D50" s="57"/>
      <c r="E50" s="85" t="str">
        <f>Info2!$B$7</f>
        <v xml:space="preserve"> </v>
      </c>
      <c r="F50" s="88"/>
      <c r="G50" s="89"/>
      <c r="H50" s="56" t="s">
        <v>104</v>
      </c>
      <c r="I50" s="85" t="str">
        <f>Info2!$C$8</f>
        <v xml:space="preserve"> </v>
      </c>
      <c r="J50" s="86"/>
      <c r="K50" s="87"/>
      <c r="L50" s="58" t="e">
        <f>Info2!#REF!</f>
        <v>#REF!</v>
      </c>
    </row>
    <row r="51" spans="1:12" ht="14.25" thickTop="1" thickBot="1" x14ac:dyDescent="0.25">
      <c r="A51" s="64"/>
      <c r="B51" s="65"/>
      <c r="C51" s="66"/>
      <c r="D51" s="59" t="s">
        <v>108</v>
      </c>
      <c r="E51" s="59"/>
      <c r="F51" s="59"/>
      <c r="G51" s="59"/>
      <c r="H51" s="59" t="s">
        <v>108</v>
      </c>
      <c r="I51" s="59"/>
      <c r="J51" s="59"/>
      <c r="K51" s="59"/>
      <c r="L51" s="66"/>
    </row>
    <row r="52" spans="1:12" ht="14.25" thickTop="1" thickBot="1" x14ac:dyDescent="0.25">
      <c r="A52" s="64"/>
      <c r="B52" s="38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4.25" thickTop="1" thickBot="1" x14ac:dyDescent="0.25">
      <c r="A53" s="63" t="s">
        <v>165</v>
      </c>
      <c r="B53" s="38"/>
      <c r="C53" s="46"/>
      <c r="D53" s="37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0">
        <v>5</v>
      </c>
      <c r="B54" s="50" t="s">
        <v>27</v>
      </c>
      <c r="C54" s="51" t="str">
        <f>Info!$B$15</f>
        <v>CC</v>
      </c>
      <c r="D54" s="52" t="s">
        <v>103</v>
      </c>
      <c r="E54" s="82">
        <v>2</v>
      </c>
      <c r="F54" s="90"/>
      <c r="G54" s="91"/>
      <c r="H54" s="51" t="s">
        <v>104</v>
      </c>
      <c r="I54" s="82">
        <v>3</v>
      </c>
      <c r="J54" s="83"/>
      <c r="K54" s="84"/>
      <c r="L54" s="53">
        <v>1</v>
      </c>
    </row>
    <row r="55" spans="1:12" ht="13.5" thickBot="1" x14ac:dyDescent="0.25">
      <c r="A55" s="61">
        <v>0.33333333333333331</v>
      </c>
      <c r="B55" s="55" t="s">
        <v>107</v>
      </c>
      <c r="C55" s="56">
        <v>4</v>
      </c>
      <c r="D55" s="57"/>
      <c r="E55" s="85" t="e">
        <f>Info2!#REF!</f>
        <v>#REF!</v>
      </c>
      <c r="F55" s="88" t="e">
        <f>Info2!#REF!</f>
        <v>#REF!</v>
      </c>
      <c r="G55" s="89" t="e">
        <f>Info2!#REF!</f>
        <v>#REF!</v>
      </c>
      <c r="H55" s="56" t="s">
        <v>104</v>
      </c>
      <c r="I55" s="85" t="e">
        <f>Info2!#REF!</f>
        <v>#REF!</v>
      </c>
      <c r="J55" s="86" t="e">
        <f>Info2!#REF!</f>
        <v>#REF!</v>
      </c>
      <c r="K55" s="87" t="e">
        <f>Info2!#REF!</f>
        <v>#REF!</v>
      </c>
      <c r="L55" s="58" t="str">
        <f>Info2!$B$7</f>
        <v xml:space="preserve"> </v>
      </c>
    </row>
    <row r="56" spans="1:12" ht="14.25" thickTop="1" thickBot="1" x14ac:dyDescent="0.25">
      <c r="A56" s="48"/>
      <c r="B56" s="38"/>
      <c r="C56" s="46"/>
      <c r="D56" s="59" t="s">
        <v>108</v>
      </c>
      <c r="E56" s="59"/>
      <c r="F56" s="59"/>
      <c r="G56" s="59"/>
      <c r="H56" s="59" t="s">
        <v>108</v>
      </c>
      <c r="I56" s="59"/>
      <c r="J56" s="59"/>
      <c r="K56" s="59"/>
      <c r="L56" s="46"/>
    </row>
    <row r="57" spans="1:12" ht="14.25" thickTop="1" thickBot="1" x14ac:dyDescent="0.25">
      <c r="A57" s="37"/>
      <c r="B57" s="38"/>
      <c r="C57" s="46"/>
      <c r="D57" s="37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0">
        <v>6</v>
      </c>
      <c r="B58" s="50" t="s">
        <v>27</v>
      </c>
      <c r="C58" s="51" t="str">
        <f>Info!$B$16</f>
        <v>DD</v>
      </c>
      <c r="D58" s="52" t="s">
        <v>103</v>
      </c>
      <c r="E58" s="82">
        <v>2</v>
      </c>
      <c r="F58" s="90"/>
      <c r="G58" s="91"/>
      <c r="H58" s="51" t="s">
        <v>104</v>
      </c>
      <c r="I58" s="82">
        <v>3</v>
      </c>
      <c r="J58" s="83"/>
      <c r="K58" s="84"/>
      <c r="L58" s="53">
        <v>1</v>
      </c>
    </row>
    <row r="59" spans="1:12" ht="13.5" thickBot="1" x14ac:dyDescent="0.25">
      <c r="A59" s="61">
        <v>0.375</v>
      </c>
      <c r="B59" s="55" t="s">
        <v>107</v>
      </c>
      <c r="C59" s="56">
        <v>4</v>
      </c>
      <c r="D59" s="57"/>
      <c r="E59" s="85" t="e">
        <f>Info2!#REF!</f>
        <v>#REF!</v>
      </c>
      <c r="F59" s="88"/>
      <c r="G59" s="89"/>
      <c r="H59" s="56" t="s">
        <v>104</v>
      </c>
      <c r="I59" s="85" t="e">
        <f>Info2!#REF!</f>
        <v>#REF!</v>
      </c>
      <c r="J59" s="86"/>
      <c r="K59" s="87"/>
      <c r="L59" s="58" t="str">
        <f>Info2!$B$8</f>
        <v xml:space="preserve"> </v>
      </c>
    </row>
    <row r="60" spans="1:12" ht="14.25" thickTop="1" thickBot="1" x14ac:dyDescent="0.25">
      <c r="A60" s="48"/>
      <c r="B60" s="38"/>
      <c r="C60" s="46"/>
      <c r="D60" s="59" t="s">
        <v>108</v>
      </c>
      <c r="E60" s="59"/>
      <c r="F60" s="59"/>
      <c r="G60" s="59"/>
      <c r="H60" s="59" t="s">
        <v>108</v>
      </c>
      <c r="I60" s="59"/>
      <c r="J60" s="59"/>
      <c r="K60" s="59"/>
      <c r="L60" s="46"/>
    </row>
    <row r="61" spans="1:12" ht="14.25" thickTop="1" thickBot="1" x14ac:dyDescent="0.25">
      <c r="A61" s="49"/>
      <c r="B61" s="38"/>
      <c r="C61" s="46"/>
      <c r="D61" s="37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0">
        <v>7</v>
      </c>
      <c r="B62" s="50" t="s">
        <v>27</v>
      </c>
      <c r="C62" s="51" t="str">
        <f>Info!$B$16</f>
        <v>DD</v>
      </c>
      <c r="D62" s="52" t="s">
        <v>103</v>
      </c>
      <c r="E62" s="82">
        <v>3</v>
      </c>
      <c r="F62" s="90"/>
      <c r="G62" s="91"/>
      <c r="H62" s="51" t="s">
        <v>104</v>
      </c>
      <c r="I62" s="82">
        <v>4</v>
      </c>
      <c r="J62" s="83"/>
      <c r="K62" s="84"/>
      <c r="L62" s="53">
        <v>2</v>
      </c>
    </row>
    <row r="63" spans="1:12" ht="13.5" thickBot="1" x14ac:dyDescent="0.25">
      <c r="A63" s="61" t="s">
        <v>106</v>
      </c>
      <c r="B63" s="55" t="s">
        <v>107</v>
      </c>
      <c r="C63" s="56">
        <v>5</v>
      </c>
      <c r="D63" s="57"/>
      <c r="E63" s="85" t="e">
        <f>Info2!#REF!</f>
        <v>#REF!</v>
      </c>
      <c r="F63" s="88"/>
      <c r="G63" s="89"/>
      <c r="H63" s="56" t="s">
        <v>104</v>
      </c>
      <c r="I63" s="85" t="str">
        <f>Info2!$C$7</f>
        <v xml:space="preserve"> </v>
      </c>
      <c r="J63" s="86"/>
      <c r="K63" s="87"/>
      <c r="L63" s="58" t="e">
        <f>Info2!#REF!</f>
        <v>#REF!</v>
      </c>
    </row>
    <row r="64" spans="1:12" ht="14.25" thickTop="1" thickBot="1" x14ac:dyDescent="0.25">
      <c r="A64" s="48"/>
      <c r="B64" s="38"/>
      <c r="C64" s="46"/>
      <c r="D64" s="59" t="s">
        <v>108</v>
      </c>
      <c r="E64" s="59"/>
      <c r="F64" s="59"/>
      <c r="G64" s="59"/>
      <c r="H64" s="59" t="s">
        <v>108</v>
      </c>
      <c r="I64" s="59"/>
      <c r="J64" s="59"/>
      <c r="K64" s="59"/>
      <c r="L64" s="46"/>
    </row>
    <row r="65" spans="1:12" ht="14.25" thickTop="1" thickBot="1" x14ac:dyDescent="0.25">
      <c r="A65" s="37"/>
      <c r="B65" s="38"/>
      <c r="C65" s="46"/>
      <c r="D65" s="37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0">
        <v>8</v>
      </c>
      <c r="B66" s="50" t="s">
        <v>27</v>
      </c>
      <c r="C66" s="51" t="str">
        <f>Info!$B$16</f>
        <v>DD</v>
      </c>
      <c r="D66" s="52" t="s">
        <v>103</v>
      </c>
      <c r="E66" s="82">
        <v>1</v>
      </c>
      <c r="F66" s="90"/>
      <c r="G66" s="91"/>
      <c r="H66" s="51" t="s">
        <v>104</v>
      </c>
      <c r="I66" s="82">
        <v>2</v>
      </c>
      <c r="J66" s="83"/>
      <c r="K66" s="84"/>
      <c r="L66" s="53">
        <v>4</v>
      </c>
    </row>
    <row r="67" spans="1:12" ht="13.5" thickBot="1" x14ac:dyDescent="0.25">
      <c r="A67" s="61" t="s">
        <v>106</v>
      </c>
      <c r="B67" s="55" t="s">
        <v>107</v>
      </c>
      <c r="C67" s="56">
        <v>6</v>
      </c>
      <c r="D67" s="57"/>
      <c r="E67" s="85" t="str">
        <f>Info2!$B$8</f>
        <v xml:space="preserve"> </v>
      </c>
      <c r="F67" s="88" t="str">
        <f>Info2!$B$8</f>
        <v xml:space="preserve"> </v>
      </c>
      <c r="G67" s="89" t="str">
        <f>Info2!$B$8</f>
        <v xml:space="preserve"> </v>
      </c>
      <c r="H67" s="56" t="s">
        <v>104</v>
      </c>
      <c r="I67" s="85" t="e">
        <f>Info2!#REF!</f>
        <v>#REF!</v>
      </c>
      <c r="J67" s="86"/>
      <c r="K67" s="87"/>
      <c r="L67" s="58" t="str">
        <f>Info2!$C$7</f>
        <v xml:space="preserve"> </v>
      </c>
    </row>
    <row r="68" spans="1:12" ht="14.25" thickTop="1" thickBot="1" x14ac:dyDescent="0.25">
      <c r="A68" s="37"/>
      <c r="B68" s="37"/>
      <c r="C68" s="37"/>
      <c r="D68" s="59" t="s">
        <v>108</v>
      </c>
      <c r="E68" s="59"/>
      <c r="F68" s="59"/>
      <c r="G68" s="59"/>
      <c r="H68" s="59" t="s">
        <v>108</v>
      </c>
      <c r="I68" s="59"/>
      <c r="J68" s="59"/>
      <c r="K68" s="59"/>
      <c r="L68" s="37"/>
    </row>
    <row r="69" spans="1:12" ht="13.5" thickTop="1" x14ac:dyDescent="0.2">
      <c r="A69" s="37"/>
      <c r="B69" s="37" t="s">
        <v>101</v>
      </c>
      <c r="C69" s="37"/>
      <c r="D69" s="37"/>
      <c r="E69" s="46" t="str">
        <f>Info!$D$15</f>
        <v>Court 3</v>
      </c>
      <c r="G69" s="37"/>
      <c r="H69" s="37"/>
      <c r="I69" s="37"/>
      <c r="J69" s="37"/>
      <c r="K69" s="37"/>
      <c r="L69" s="37"/>
    </row>
    <row r="70" spans="1:12" ht="13.5" thickBot="1" x14ac:dyDescent="0.25">
      <c r="A70" s="37" t="s">
        <v>102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46" t="s">
        <v>105</v>
      </c>
    </row>
    <row r="71" spans="1:12" ht="14.25" thickTop="1" thickBot="1" x14ac:dyDescent="0.25">
      <c r="A71" s="60">
        <v>1</v>
      </c>
      <c r="B71" s="50" t="s">
        <v>27</v>
      </c>
      <c r="C71" s="51" t="str">
        <f>Info!$B$15</f>
        <v>CC</v>
      </c>
      <c r="D71" s="52" t="s">
        <v>103</v>
      </c>
      <c r="E71" s="82">
        <v>1</v>
      </c>
      <c r="F71" s="90"/>
      <c r="G71" s="91"/>
      <c r="H71" s="51" t="s">
        <v>104</v>
      </c>
      <c r="I71" s="82">
        <v>3</v>
      </c>
      <c r="J71" s="83"/>
      <c r="K71" s="84"/>
      <c r="L71" s="53">
        <v>2</v>
      </c>
    </row>
    <row r="72" spans="1:12" ht="13.5" thickBot="1" x14ac:dyDescent="0.25">
      <c r="A72" s="54">
        <v>0.6875</v>
      </c>
      <c r="B72" s="55" t="s">
        <v>107</v>
      </c>
      <c r="C72" s="56">
        <v>1</v>
      </c>
      <c r="D72" s="57"/>
      <c r="E72" s="85" t="str">
        <f>Info2!$B$7</f>
        <v xml:space="preserve"> </v>
      </c>
      <c r="F72" s="88" t="str">
        <f>Info2!$B$7</f>
        <v xml:space="preserve"> </v>
      </c>
      <c r="G72" s="89" t="str">
        <f>Info2!$B$7</f>
        <v xml:space="preserve"> </v>
      </c>
      <c r="H72" s="56" t="s">
        <v>104</v>
      </c>
      <c r="I72" s="85" t="e">
        <f>Info2!#REF!</f>
        <v>#REF!</v>
      </c>
      <c r="J72" s="86" t="e">
        <f>Info2!#REF!</f>
        <v>#REF!</v>
      </c>
      <c r="K72" s="87" t="e">
        <f>Info2!#REF!</f>
        <v>#REF!</v>
      </c>
      <c r="L72" s="58" t="e">
        <f>Info2!#REF!</f>
        <v>#REF!</v>
      </c>
    </row>
    <row r="73" spans="1:12" ht="14.25" thickTop="1" thickBot="1" x14ac:dyDescent="0.25">
      <c r="A73" s="47"/>
      <c r="B73" s="38"/>
      <c r="C73" s="46"/>
      <c r="D73" s="59" t="s">
        <v>108</v>
      </c>
      <c r="E73" s="59"/>
      <c r="F73" s="59"/>
      <c r="G73" s="59"/>
      <c r="H73" s="59" t="s">
        <v>108</v>
      </c>
      <c r="I73" s="59"/>
      <c r="J73" s="59"/>
      <c r="K73" s="59"/>
      <c r="L73" s="46"/>
    </row>
    <row r="74" spans="1:12" ht="14.25" thickTop="1" thickBot="1" x14ac:dyDescent="0.25">
      <c r="A74" s="37"/>
      <c r="B74" s="38"/>
      <c r="C74" s="46"/>
      <c r="D74" s="37"/>
      <c r="E74" s="46"/>
      <c r="F74" s="46"/>
      <c r="G74" s="46"/>
      <c r="H74" s="46"/>
      <c r="I74" s="46"/>
      <c r="J74" s="46"/>
      <c r="K74" s="46"/>
      <c r="L74" s="46"/>
    </row>
    <row r="75" spans="1:12" ht="14.25" thickTop="1" thickBot="1" x14ac:dyDescent="0.25">
      <c r="A75" s="60">
        <v>2</v>
      </c>
      <c r="B75" s="50" t="s">
        <v>27</v>
      </c>
      <c r="C75" s="51" t="str">
        <f>Info!$B$16</f>
        <v>DD</v>
      </c>
      <c r="D75" s="52" t="s">
        <v>103</v>
      </c>
      <c r="E75" s="82">
        <v>1</v>
      </c>
      <c r="F75" s="90"/>
      <c r="G75" s="91"/>
      <c r="H75" s="51" t="s">
        <v>104</v>
      </c>
      <c r="I75" s="82">
        <v>3</v>
      </c>
      <c r="J75" s="83"/>
      <c r="K75" s="84"/>
      <c r="L75" s="53">
        <v>2</v>
      </c>
    </row>
    <row r="76" spans="1:12" ht="13.5" thickBot="1" x14ac:dyDescent="0.25">
      <c r="A76" s="54">
        <v>0.72916666666666663</v>
      </c>
      <c r="B76" s="55" t="s">
        <v>107</v>
      </c>
      <c r="C76" s="56">
        <v>1</v>
      </c>
      <c r="D76" s="57"/>
      <c r="E76" s="85" t="str">
        <f>Info2!$B$8</f>
        <v xml:space="preserve"> </v>
      </c>
      <c r="F76" s="88" t="str">
        <f>Info2!$B$8</f>
        <v xml:space="preserve"> </v>
      </c>
      <c r="G76" s="89" t="str">
        <f>Info2!$B$8</f>
        <v xml:space="preserve"> </v>
      </c>
      <c r="H76" s="56" t="s">
        <v>104</v>
      </c>
      <c r="I76" s="85" t="e">
        <f>Info2!#REF!</f>
        <v>#REF!</v>
      </c>
      <c r="J76" s="86"/>
      <c r="K76" s="87"/>
      <c r="L76" s="58" t="e">
        <f>Info2!#REF!</f>
        <v>#REF!</v>
      </c>
    </row>
    <row r="77" spans="1:12" ht="14.25" thickTop="1" thickBot="1" x14ac:dyDescent="0.25">
      <c r="A77" s="47"/>
      <c r="B77" s="38"/>
      <c r="C77" s="46"/>
      <c r="D77" s="59" t="s">
        <v>108</v>
      </c>
      <c r="E77" s="59"/>
      <c r="F77" s="59"/>
      <c r="G77" s="59"/>
      <c r="H77" s="59" t="s">
        <v>108</v>
      </c>
      <c r="I77" s="59"/>
      <c r="J77" s="59"/>
      <c r="K77" s="59"/>
      <c r="L77" s="46"/>
    </row>
    <row r="78" spans="1:12" ht="14.25" thickTop="1" thickBot="1" x14ac:dyDescent="0.25">
      <c r="A78" s="37"/>
      <c r="B78" s="38"/>
      <c r="C78" s="46"/>
      <c r="D78" s="37"/>
      <c r="E78" s="46"/>
      <c r="F78" s="46"/>
      <c r="G78" s="46"/>
      <c r="H78" s="46"/>
      <c r="I78" s="46"/>
      <c r="J78" s="46"/>
      <c r="K78" s="46"/>
      <c r="L78" s="46"/>
    </row>
    <row r="79" spans="1:12" ht="14.25" thickTop="1" thickBot="1" x14ac:dyDescent="0.25">
      <c r="A79" s="60">
        <v>3</v>
      </c>
      <c r="B79" s="50" t="s">
        <v>27</v>
      </c>
      <c r="C79" s="51" t="str">
        <f>Info!$B$16</f>
        <v>DD</v>
      </c>
      <c r="D79" s="52" t="s">
        <v>103</v>
      </c>
      <c r="E79" s="82">
        <v>2</v>
      </c>
      <c r="F79" s="90"/>
      <c r="G79" s="91"/>
      <c r="H79" s="51" t="s">
        <v>104</v>
      </c>
      <c r="I79" s="82">
        <v>4</v>
      </c>
      <c r="J79" s="83"/>
      <c r="K79" s="84"/>
      <c r="L79" s="53">
        <v>1</v>
      </c>
    </row>
    <row r="80" spans="1:12" ht="13.5" thickBot="1" x14ac:dyDescent="0.25">
      <c r="A80" s="61" t="s">
        <v>106</v>
      </c>
      <c r="B80" s="55" t="s">
        <v>107</v>
      </c>
      <c r="C80" s="56">
        <v>2</v>
      </c>
      <c r="D80" s="57"/>
      <c r="E80" s="85" t="e">
        <f>Info2!#REF!</f>
        <v>#REF!</v>
      </c>
      <c r="F80" s="88"/>
      <c r="G80" s="89"/>
      <c r="H80" s="56" t="s">
        <v>104</v>
      </c>
      <c r="I80" s="85" t="str">
        <f>Info2!$C$7</f>
        <v xml:space="preserve"> </v>
      </c>
      <c r="J80" s="86"/>
      <c r="K80" s="87"/>
      <c r="L80" s="58" t="str">
        <f>Info2!$B$8</f>
        <v xml:space="preserve"> </v>
      </c>
    </row>
    <row r="81" spans="1:12" ht="14.25" thickTop="1" thickBot="1" x14ac:dyDescent="0.25">
      <c r="A81" s="48"/>
      <c r="B81" s="38"/>
      <c r="C81" s="46"/>
      <c r="D81" s="59" t="s">
        <v>108</v>
      </c>
      <c r="E81" s="59"/>
      <c r="F81" s="59"/>
      <c r="G81" s="59"/>
      <c r="H81" s="59" t="s">
        <v>108</v>
      </c>
      <c r="I81" s="59"/>
      <c r="J81" s="59"/>
      <c r="K81" s="59"/>
      <c r="L81" s="46"/>
    </row>
    <row r="82" spans="1:12" ht="14.25" thickTop="1" thickBot="1" x14ac:dyDescent="0.25">
      <c r="A82" s="37"/>
      <c r="B82" s="38"/>
      <c r="C82" s="46"/>
      <c r="D82" s="37"/>
      <c r="E82" s="46"/>
      <c r="F82" s="46"/>
      <c r="G82" s="46"/>
      <c r="H82" s="46"/>
      <c r="I82" s="46"/>
      <c r="J82" s="46"/>
      <c r="K82" s="46"/>
      <c r="L82" s="46"/>
    </row>
    <row r="83" spans="1:12" ht="14.25" thickTop="1" thickBot="1" x14ac:dyDescent="0.25">
      <c r="A83" s="60">
        <v>4</v>
      </c>
      <c r="B83" s="50" t="s">
        <v>27</v>
      </c>
      <c r="C83" s="51" t="str">
        <f>Info!$B$16</f>
        <v>DD</v>
      </c>
      <c r="D83" s="52" t="s">
        <v>103</v>
      </c>
      <c r="E83" s="82">
        <v>1</v>
      </c>
      <c r="F83" s="90"/>
      <c r="G83" s="91"/>
      <c r="H83" s="51" t="s">
        <v>104</v>
      </c>
      <c r="I83" s="82">
        <v>4</v>
      </c>
      <c r="J83" s="83"/>
      <c r="K83" s="84"/>
      <c r="L83" s="53">
        <v>3</v>
      </c>
    </row>
    <row r="84" spans="1:12" ht="13.5" thickBot="1" x14ac:dyDescent="0.25">
      <c r="A84" s="61" t="s">
        <v>106</v>
      </c>
      <c r="B84" s="55" t="s">
        <v>107</v>
      </c>
      <c r="C84" s="56">
        <v>3</v>
      </c>
      <c r="D84" s="57"/>
      <c r="E84" s="85" t="str">
        <f>Info2!$B$8</f>
        <v xml:space="preserve"> </v>
      </c>
      <c r="F84" s="88" t="str">
        <f>Info2!$B$8</f>
        <v xml:space="preserve"> </v>
      </c>
      <c r="G84" s="89" t="str">
        <f>Info2!$B$8</f>
        <v xml:space="preserve"> </v>
      </c>
      <c r="H84" s="56" t="s">
        <v>104</v>
      </c>
      <c r="I84" s="85" t="str">
        <f>Info2!$C$7</f>
        <v xml:space="preserve"> </v>
      </c>
      <c r="J84" s="86"/>
      <c r="K84" s="87"/>
      <c r="L84" s="58" t="e">
        <f>Info2!#REF!</f>
        <v>#REF!</v>
      </c>
    </row>
    <row r="85" spans="1:12" ht="14.25" thickTop="1" thickBot="1" x14ac:dyDescent="0.25">
      <c r="A85" s="64"/>
      <c r="B85" s="65"/>
      <c r="C85" s="66"/>
      <c r="D85" s="59" t="s">
        <v>108</v>
      </c>
      <c r="E85" s="59"/>
      <c r="F85" s="59"/>
      <c r="G85" s="59"/>
      <c r="H85" s="59" t="s">
        <v>108</v>
      </c>
      <c r="I85" s="59"/>
      <c r="J85" s="59"/>
      <c r="K85" s="59"/>
      <c r="L85" s="66"/>
    </row>
    <row r="86" spans="1:12" ht="14.25" thickTop="1" thickBot="1" x14ac:dyDescent="0.25">
      <c r="A86" s="64"/>
      <c r="B86" s="38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4.25" thickTop="1" thickBot="1" x14ac:dyDescent="0.25">
      <c r="A87" s="63" t="s">
        <v>165</v>
      </c>
      <c r="B87" s="38"/>
      <c r="C87" s="46"/>
      <c r="D87" s="37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0">
        <v>5</v>
      </c>
      <c r="B88" s="50" t="s">
        <v>27</v>
      </c>
      <c r="C88" s="51" t="str">
        <f>Info!$B$13</f>
        <v>AA</v>
      </c>
      <c r="D88" s="52" t="s">
        <v>103</v>
      </c>
      <c r="E88" s="82">
        <v>2</v>
      </c>
      <c r="F88" s="90"/>
      <c r="G88" s="91"/>
      <c r="H88" s="51" t="s">
        <v>104</v>
      </c>
      <c r="I88" s="82">
        <v>3</v>
      </c>
      <c r="J88" s="83"/>
      <c r="K88" s="84"/>
      <c r="L88" s="53">
        <v>1</v>
      </c>
    </row>
    <row r="89" spans="1:12" ht="13.5" thickBot="1" x14ac:dyDescent="0.25">
      <c r="A89" s="61">
        <v>0.33333333333333331</v>
      </c>
      <c r="B89" s="55" t="s">
        <v>107</v>
      </c>
      <c r="C89" s="56">
        <v>4</v>
      </c>
      <c r="D89" s="57"/>
      <c r="E89" s="85" t="e">
        <f>Info2!#REF!</f>
        <v>#REF!</v>
      </c>
      <c r="F89" s="88"/>
      <c r="G89" s="89"/>
      <c r="H89" s="56" t="s">
        <v>104</v>
      </c>
      <c r="I89" s="85" t="e">
        <f>Info2!#REF!</f>
        <v>#REF!</v>
      </c>
      <c r="J89" s="86"/>
      <c r="K89" s="87"/>
      <c r="L89" s="58" t="str">
        <f>Info2!$B$5</f>
        <v xml:space="preserve"> </v>
      </c>
    </row>
    <row r="90" spans="1:12" ht="14.25" thickTop="1" thickBot="1" x14ac:dyDescent="0.25">
      <c r="A90" s="48"/>
      <c r="B90" s="38"/>
      <c r="C90" s="46"/>
      <c r="D90" s="59" t="s">
        <v>108</v>
      </c>
      <c r="E90" s="59"/>
      <c r="F90" s="59"/>
      <c r="G90" s="59"/>
      <c r="H90" s="59" t="s">
        <v>108</v>
      </c>
      <c r="I90" s="59"/>
      <c r="J90" s="59"/>
      <c r="K90" s="59"/>
      <c r="L90" s="46"/>
    </row>
    <row r="91" spans="1:12" ht="14.25" thickTop="1" thickBot="1" x14ac:dyDescent="0.25">
      <c r="A91" s="37"/>
      <c r="B91" s="38"/>
      <c r="C91" s="46"/>
      <c r="D91" s="37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0">
        <v>6</v>
      </c>
      <c r="B92" s="50" t="s">
        <v>27</v>
      </c>
      <c r="C92" s="51" t="str">
        <f>Info!$B$13</f>
        <v>AA</v>
      </c>
      <c r="D92" s="52" t="s">
        <v>103</v>
      </c>
      <c r="E92" s="82">
        <v>3</v>
      </c>
      <c r="F92" s="90"/>
      <c r="G92" s="91"/>
      <c r="H92" s="51" t="s">
        <v>104</v>
      </c>
      <c r="I92" s="82">
        <v>4</v>
      </c>
      <c r="J92" s="83"/>
      <c r="K92" s="84"/>
      <c r="L92" s="53">
        <v>2</v>
      </c>
    </row>
    <row r="93" spans="1:12" ht="13.5" thickBot="1" x14ac:dyDescent="0.25">
      <c r="A93" s="61">
        <v>0.375</v>
      </c>
      <c r="B93" s="55" t="s">
        <v>107</v>
      </c>
      <c r="C93" s="56">
        <v>5</v>
      </c>
      <c r="D93" s="57"/>
      <c r="E93" s="85" t="e">
        <f>Info2!#REF!</f>
        <v>#REF!</v>
      </c>
      <c r="F93" s="88"/>
      <c r="G93" s="89"/>
      <c r="H93" s="56" t="s">
        <v>104</v>
      </c>
      <c r="I93" s="85" t="str">
        <f>Info2!$C$6</f>
        <v xml:space="preserve"> </v>
      </c>
      <c r="J93" s="86"/>
      <c r="K93" s="87"/>
      <c r="L93" s="58" t="e">
        <f>Info2!#REF!</f>
        <v>#REF!</v>
      </c>
    </row>
    <row r="94" spans="1:12" ht="14.25" thickTop="1" thickBot="1" x14ac:dyDescent="0.25">
      <c r="A94" s="48"/>
      <c r="B94" s="38"/>
      <c r="C94" s="46"/>
      <c r="D94" s="59" t="s">
        <v>108</v>
      </c>
      <c r="E94" s="59"/>
      <c r="F94" s="59"/>
      <c r="G94" s="59"/>
      <c r="H94" s="59" t="s">
        <v>108</v>
      </c>
      <c r="I94" s="59"/>
      <c r="J94" s="59"/>
      <c r="K94" s="59"/>
      <c r="L94" s="46"/>
    </row>
    <row r="95" spans="1:12" ht="14.25" thickTop="1" thickBot="1" x14ac:dyDescent="0.25">
      <c r="A95" s="49"/>
      <c r="B95" s="38"/>
      <c r="C95" s="46"/>
      <c r="D95" s="37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0">
        <v>7</v>
      </c>
      <c r="B96" s="50" t="s">
        <v>27</v>
      </c>
      <c r="C96" s="51" t="str">
        <f>Info!$B$13</f>
        <v>AA</v>
      </c>
      <c r="D96" s="52" t="s">
        <v>103</v>
      </c>
      <c r="E96" s="82">
        <v>1</v>
      </c>
      <c r="F96" s="90"/>
      <c r="G96" s="91"/>
      <c r="H96" s="51" t="s">
        <v>104</v>
      </c>
      <c r="I96" s="82">
        <v>2</v>
      </c>
      <c r="J96" s="83"/>
      <c r="K96" s="84"/>
      <c r="L96" s="53">
        <v>4</v>
      </c>
    </row>
    <row r="97" spans="1:12" ht="13.5" thickBot="1" x14ac:dyDescent="0.25">
      <c r="A97" s="61" t="s">
        <v>106</v>
      </c>
      <c r="B97" s="55" t="s">
        <v>107</v>
      </c>
      <c r="C97" s="56">
        <v>6</v>
      </c>
      <c r="D97" s="57"/>
      <c r="E97" s="85" t="str">
        <f>Info2!$B$5</f>
        <v xml:space="preserve"> </v>
      </c>
      <c r="F97" s="88"/>
      <c r="G97" s="89"/>
      <c r="H97" s="56" t="s">
        <v>104</v>
      </c>
      <c r="I97" s="85" t="e">
        <f>Info2!#REF!</f>
        <v>#REF!</v>
      </c>
      <c r="J97" s="86"/>
      <c r="K97" s="87"/>
      <c r="L97" s="58" t="str">
        <f>Info2!$C$6</f>
        <v xml:space="preserve"> </v>
      </c>
    </row>
    <row r="98" spans="1:12" ht="14.25" thickTop="1" thickBot="1" x14ac:dyDescent="0.25">
      <c r="A98" s="48"/>
      <c r="B98" s="38"/>
      <c r="C98" s="46"/>
      <c r="D98" s="59" t="s">
        <v>108</v>
      </c>
      <c r="E98" s="59"/>
      <c r="F98" s="59"/>
      <c r="G98" s="59"/>
      <c r="H98" s="59" t="s">
        <v>108</v>
      </c>
      <c r="I98" s="59"/>
      <c r="J98" s="59"/>
      <c r="K98" s="59"/>
      <c r="L98" s="46"/>
    </row>
    <row r="99" spans="1:12" ht="14.25" thickTop="1" thickBot="1" x14ac:dyDescent="0.25">
      <c r="A99" s="37"/>
      <c r="B99" s="38"/>
      <c r="C99" s="46"/>
      <c r="D99" s="37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0">
        <v>8</v>
      </c>
      <c r="B100" s="50" t="s">
        <v>27</v>
      </c>
      <c r="C100" s="51" t="str">
        <f>Info!$B$14</f>
        <v>BB</v>
      </c>
      <c r="D100" s="52" t="s">
        <v>103</v>
      </c>
      <c r="E100" s="82">
        <v>1</v>
      </c>
      <c r="F100" s="90"/>
      <c r="G100" s="91"/>
      <c r="H100" s="51" t="s">
        <v>104</v>
      </c>
      <c r="I100" s="82">
        <v>2</v>
      </c>
      <c r="J100" s="83"/>
      <c r="K100" s="84"/>
      <c r="L100" s="53">
        <v>4</v>
      </c>
    </row>
    <row r="101" spans="1:12" ht="13.5" thickBot="1" x14ac:dyDescent="0.25">
      <c r="A101" s="61" t="s">
        <v>106</v>
      </c>
      <c r="B101" s="55" t="s">
        <v>107</v>
      </c>
      <c r="C101" s="56">
        <v>6</v>
      </c>
      <c r="D101" s="57"/>
      <c r="E101" s="85" t="str">
        <f>Info2!$B$6</f>
        <v xml:space="preserve"> </v>
      </c>
      <c r="F101" s="88"/>
      <c r="G101" s="89"/>
      <c r="H101" s="56" t="s">
        <v>104</v>
      </c>
      <c r="I101" s="85" t="e">
        <f>Info2!#REF!</f>
        <v>#REF!</v>
      </c>
      <c r="J101" s="86"/>
      <c r="K101" s="87"/>
      <c r="L101" s="58" t="str">
        <f>Info2!$C$5</f>
        <v xml:space="preserve"> </v>
      </c>
    </row>
    <row r="102" spans="1:12" ht="14.25" thickTop="1" thickBot="1" x14ac:dyDescent="0.25">
      <c r="A102" s="37"/>
      <c r="B102" s="37"/>
      <c r="C102" s="37"/>
      <c r="D102" s="59" t="s">
        <v>108</v>
      </c>
      <c r="E102" s="59"/>
      <c r="F102" s="59"/>
      <c r="G102" s="59"/>
      <c r="H102" s="59" t="s">
        <v>108</v>
      </c>
      <c r="I102" s="59"/>
      <c r="J102" s="59"/>
      <c r="K102" s="59"/>
      <c r="L102" s="37"/>
    </row>
    <row r="103" spans="1:12" ht="13.5" thickTop="1" x14ac:dyDescent="0.2">
      <c r="A103" s="37"/>
      <c r="B103" s="37" t="s">
        <v>101</v>
      </c>
      <c r="C103" s="37"/>
      <c r="D103" s="37"/>
      <c r="E103" s="46" t="str">
        <f>Info!$D$16</f>
        <v>Court 4</v>
      </c>
      <c r="G103" s="37"/>
      <c r="H103" s="37"/>
      <c r="I103" s="37"/>
      <c r="J103" s="37"/>
      <c r="K103" s="37"/>
      <c r="L103" s="37"/>
    </row>
    <row r="104" spans="1:12" ht="13.5" thickBot="1" x14ac:dyDescent="0.25">
      <c r="A104" s="37" t="s">
        <v>102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46" t="s">
        <v>105</v>
      </c>
    </row>
    <row r="105" spans="1:12" ht="14.25" thickTop="1" thickBot="1" x14ac:dyDescent="0.25">
      <c r="A105" s="60">
        <v>1</v>
      </c>
      <c r="B105" s="50" t="s">
        <v>27</v>
      </c>
      <c r="C105" s="51" t="e">
        <f>Info!#REF!</f>
        <v>#REF!</v>
      </c>
      <c r="D105" s="52" t="s">
        <v>103</v>
      </c>
      <c r="E105" s="82">
        <v>1</v>
      </c>
      <c r="F105" s="90"/>
      <c r="G105" s="91"/>
      <c r="H105" s="51" t="s">
        <v>104</v>
      </c>
      <c r="I105" s="82">
        <v>3</v>
      </c>
      <c r="J105" s="83"/>
      <c r="K105" s="84"/>
      <c r="L105" s="53">
        <v>2</v>
      </c>
    </row>
    <row r="106" spans="1:12" ht="13.5" thickBot="1" x14ac:dyDescent="0.25">
      <c r="A106" s="54">
        <v>0.6875</v>
      </c>
      <c r="B106" s="55" t="s">
        <v>107</v>
      </c>
      <c r="C106" s="56">
        <v>1</v>
      </c>
      <c r="D106" s="57"/>
      <c r="E106" s="85" t="str">
        <f>Info2!$D$5</f>
        <v xml:space="preserve"> </v>
      </c>
      <c r="F106" s="88"/>
      <c r="G106" s="89"/>
      <c r="H106" s="56" t="s">
        <v>104</v>
      </c>
      <c r="I106" s="85" t="e">
        <f>Info2!#REF!</f>
        <v>#REF!</v>
      </c>
      <c r="J106" s="86"/>
      <c r="K106" s="87"/>
      <c r="L106" s="58" t="e">
        <f>Info2!#REF!</f>
        <v>#REF!</v>
      </c>
    </row>
    <row r="107" spans="1:12" ht="14.25" thickTop="1" thickBot="1" x14ac:dyDescent="0.25">
      <c r="A107" s="47"/>
      <c r="B107" s="38"/>
      <c r="C107" s="46"/>
      <c r="D107" s="59" t="s">
        <v>108</v>
      </c>
      <c r="E107" s="59"/>
      <c r="F107" s="59"/>
      <c r="G107" s="59"/>
      <c r="H107" s="59" t="s">
        <v>108</v>
      </c>
      <c r="I107" s="59"/>
      <c r="J107" s="59"/>
      <c r="K107" s="59"/>
      <c r="L107" s="46"/>
    </row>
    <row r="108" spans="1:12" ht="14.25" thickTop="1" thickBot="1" x14ac:dyDescent="0.25">
      <c r="A108" s="37"/>
      <c r="B108" s="38"/>
      <c r="C108" s="46"/>
      <c r="D108" s="37"/>
      <c r="E108" s="46"/>
      <c r="F108" s="46"/>
      <c r="G108" s="46"/>
      <c r="H108" s="46"/>
      <c r="I108" s="46"/>
      <c r="J108" s="46"/>
      <c r="K108" s="46"/>
      <c r="L108" s="46"/>
    </row>
    <row r="109" spans="1:12" ht="14.25" thickTop="1" thickBot="1" x14ac:dyDescent="0.25">
      <c r="A109" s="60">
        <v>2</v>
      </c>
      <c r="B109" s="50" t="s">
        <v>27</v>
      </c>
      <c r="C109" s="51" t="e">
        <f>Info!#REF!</f>
        <v>#REF!</v>
      </c>
      <c r="D109" s="52" t="s">
        <v>103</v>
      </c>
      <c r="E109" s="82">
        <v>2</v>
      </c>
      <c r="F109" s="90"/>
      <c r="G109" s="91"/>
      <c r="H109" s="51" t="s">
        <v>104</v>
      </c>
      <c r="I109" s="82">
        <v>4</v>
      </c>
      <c r="J109" s="83"/>
      <c r="K109" s="84"/>
      <c r="L109" s="53">
        <v>1</v>
      </c>
    </row>
    <row r="110" spans="1:12" ht="13.5" thickBot="1" x14ac:dyDescent="0.25">
      <c r="A110" s="54">
        <v>0.72916666666666663</v>
      </c>
      <c r="B110" s="55" t="s">
        <v>107</v>
      </c>
      <c r="C110" s="56">
        <v>2</v>
      </c>
      <c r="D110" s="57"/>
      <c r="E110" s="85" t="e">
        <f>Info2!#REF!</f>
        <v>#REF!</v>
      </c>
      <c r="F110" s="88" t="e">
        <f>Info2!#REF!</f>
        <v>#REF!</v>
      </c>
      <c r="G110" s="89" t="e">
        <f>Info2!#REF!</f>
        <v>#REF!</v>
      </c>
      <c r="H110" s="56" t="s">
        <v>104</v>
      </c>
      <c r="I110" s="85" t="str">
        <f>Info2!$E$6</f>
        <v xml:space="preserve"> </v>
      </c>
      <c r="J110" s="86"/>
      <c r="K110" s="87"/>
      <c r="L110" s="58" t="str">
        <f>Info2!$D$5</f>
        <v xml:space="preserve"> </v>
      </c>
    </row>
    <row r="111" spans="1:12" ht="14.25" thickTop="1" thickBot="1" x14ac:dyDescent="0.25">
      <c r="A111" s="47"/>
      <c r="B111" s="38"/>
      <c r="C111" s="46"/>
      <c r="D111" s="59" t="s">
        <v>108</v>
      </c>
      <c r="E111" s="59"/>
      <c r="F111" s="59"/>
      <c r="G111" s="59"/>
      <c r="H111" s="59" t="s">
        <v>108</v>
      </c>
      <c r="I111" s="59"/>
      <c r="J111" s="59"/>
      <c r="K111" s="59"/>
      <c r="L111" s="46"/>
    </row>
    <row r="112" spans="1:12" ht="14.25" thickTop="1" thickBot="1" x14ac:dyDescent="0.25">
      <c r="A112" s="37"/>
      <c r="B112" s="38"/>
      <c r="C112" s="46"/>
      <c r="D112" s="37"/>
      <c r="E112" s="46"/>
      <c r="F112" s="46"/>
      <c r="G112" s="46"/>
      <c r="H112" s="46"/>
      <c r="I112" s="46"/>
      <c r="J112" s="46"/>
      <c r="K112" s="46"/>
      <c r="L112" s="46"/>
    </row>
    <row r="113" spans="1:12" ht="14.25" thickTop="1" thickBot="1" x14ac:dyDescent="0.25">
      <c r="A113" s="60">
        <v>3</v>
      </c>
      <c r="B113" s="50" t="s">
        <v>27</v>
      </c>
      <c r="C113" s="51" t="e">
        <f>Info!#REF!</f>
        <v>#REF!</v>
      </c>
      <c r="D113" s="52" t="s">
        <v>103</v>
      </c>
      <c r="E113" s="82">
        <v>1</v>
      </c>
      <c r="F113" s="90"/>
      <c r="G113" s="91"/>
      <c r="H113" s="51" t="s">
        <v>104</v>
      </c>
      <c r="I113" s="82">
        <v>4</v>
      </c>
      <c r="J113" s="83"/>
      <c r="K113" s="84"/>
      <c r="L113" s="53">
        <v>3</v>
      </c>
    </row>
    <row r="114" spans="1:12" ht="13.5" thickBot="1" x14ac:dyDescent="0.25">
      <c r="A114" s="61" t="s">
        <v>106</v>
      </c>
      <c r="B114" s="55" t="s">
        <v>107</v>
      </c>
      <c r="C114" s="56">
        <v>3</v>
      </c>
      <c r="D114" s="57"/>
      <c r="E114" s="85" t="str">
        <f>Info2!$D$5</f>
        <v xml:space="preserve"> </v>
      </c>
      <c r="F114" s="88"/>
      <c r="G114" s="89"/>
      <c r="H114" s="56" t="s">
        <v>104</v>
      </c>
      <c r="I114" s="85" t="str">
        <f>Info2!$E$6</f>
        <v xml:space="preserve"> </v>
      </c>
      <c r="J114" s="86"/>
      <c r="K114" s="87"/>
      <c r="L114" s="58" t="e">
        <f>Info2!#REF!</f>
        <v>#REF!</v>
      </c>
    </row>
    <row r="115" spans="1:12" ht="14.25" thickTop="1" thickBot="1" x14ac:dyDescent="0.25">
      <c r="A115" s="48"/>
      <c r="B115" s="38"/>
      <c r="C115" s="46"/>
      <c r="D115" s="59" t="s">
        <v>108</v>
      </c>
      <c r="E115" s="59"/>
      <c r="F115" s="59"/>
      <c r="G115" s="59"/>
      <c r="H115" s="59" t="s">
        <v>108</v>
      </c>
      <c r="I115" s="59"/>
      <c r="J115" s="59"/>
      <c r="K115" s="59"/>
      <c r="L115" s="46"/>
    </row>
    <row r="116" spans="1:12" ht="14.25" thickTop="1" thickBot="1" x14ac:dyDescent="0.25">
      <c r="A116" s="37"/>
      <c r="B116" s="38"/>
      <c r="C116" s="46"/>
      <c r="D116" s="37"/>
      <c r="E116" s="46"/>
      <c r="F116" s="46"/>
      <c r="G116" s="46"/>
      <c r="H116" s="46"/>
      <c r="I116" s="46"/>
      <c r="J116" s="46"/>
      <c r="K116" s="46"/>
      <c r="L116" s="46"/>
    </row>
    <row r="117" spans="1:12" ht="14.25" thickTop="1" thickBot="1" x14ac:dyDescent="0.25">
      <c r="A117" s="60">
        <v>4</v>
      </c>
      <c r="B117" s="50" t="s">
        <v>27</v>
      </c>
      <c r="C117" s="51" t="e">
        <f>Info!#REF!</f>
        <v>#REF!</v>
      </c>
      <c r="D117" s="52" t="s">
        <v>103</v>
      </c>
      <c r="E117" s="82">
        <v>1</v>
      </c>
      <c r="F117" s="90"/>
      <c r="G117" s="91"/>
      <c r="H117" s="51" t="s">
        <v>104</v>
      </c>
      <c r="I117" s="82">
        <v>4</v>
      </c>
      <c r="J117" s="83"/>
      <c r="K117" s="84"/>
      <c r="L117" s="53">
        <v>3</v>
      </c>
    </row>
    <row r="118" spans="1:12" ht="13.5" thickBot="1" x14ac:dyDescent="0.25">
      <c r="A118" s="61" t="s">
        <v>106</v>
      </c>
      <c r="B118" s="55" t="s">
        <v>107</v>
      </c>
      <c r="C118" s="56">
        <v>3</v>
      </c>
      <c r="D118" s="57"/>
      <c r="E118" s="85" t="str">
        <f>Info2!$D$6</f>
        <v xml:space="preserve"> </v>
      </c>
      <c r="F118" s="88"/>
      <c r="G118" s="89"/>
      <c r="H118" s="56" t="s">
        <v>104</v>
      </c>
      <c r="I118" s="85" t="str">
        <f>Info2!$E$5</f>
        <v xml:space="preserve"> </v>
      </c>
      <c r="J118" s="86"/>
      <c r="K118" s="87"/>
      <c r="L118" s="58" t="e">
        <f>Info2!#REF!</f>
        <v>#REF!</v>
      </c>
    </row>
    <row r="119" spans="1:12" ht="14.25" thickTop="1" thickBot="1" x14ac:dyDescent="0.25">
      <c r="A119" s="64"/>
      <c r="B119" s="65"/>
      <c r="C119" s="66"/>
      <c r="D119" s="59" t="s">
        <v>108</v>
      </c>
      <c r="E119" s="59"/>
      <c r="F119" s="59"/>
      <c r="G119" s="59"/>
      <c r="H119" s="59" t="s">
        <v>108</v>
      </c>
      <c r="I119" s="59"/>
      <c r="J119" s="59"/>
      <c r="K119" s="59"/>
      <c r="L119" s="66"/>
    </row>
    <row r="120" spans="1:12" ht="14.25" thickTop="1" thickBot="1" x14ac:dyDescent="0.25">
      <c r="A120" s="64"/>
      <c r="B120" s="38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4.25" thickTop="1" thickBot="1" x14ac:dyDescent="0.25">
      <c r="A121" s="63" t="s">
        <v>165</v>
      </c>
      <c r="B121" s="38"/>
      <c r="C121" s="46"/>
      <c r="D121" s="37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0">
        <v>5</v>
      </c>
      <c r="B122" s="50" t="s">
        <v>27</v>
      </c>
      <c r="C122" s="51" t="e">
        <f>Info!#REF!</f>
        <v>#REF!</v>
      </c>
      <c r="D122" s="52" t="s">
        <v>103</v>
      </c>
      <c r="E122" s="82">
        <v>2</v>
      </c>
      <c r="F122" s="90"/>
      <c r="G122" s="91"/>
      <c r="H122" s="51" t="s">
        <v>104</v>
      </c>
      <c r="I122" s="82">
        <v>3</v>
      </c>
      <c r="J122" s="83"/>
      <c r="K122" s="84"/>
      <c r="L122" s="53">
        <v>1</v>
      </c>
    </row>
    <row r="123" spans="1:12" ht="13.5" thickBot="1" x14ac:dyDescent="0.25">
      <c r="A123" s="61">
        <v>0.33333333333333331</v>
      </c>
      <c r="B123" s="55" t="s">
        <v>107</v>
      </c>
      <c r="C123" s="56">
        <v>4</v>
      </c>
      <c r="D123" s="57"/>
      <c r="E123" s="85" t="e">
        <f>Info2!#REF!</f>
        <v>#REF!</v>
      </c>
      <c r="F123" s="88"/>
      <c r="G123" s="89"/>
      <c r="H123" s="56" t="s">
        <v>104</v>
      </c>
      <c r="I123" s="85" t="e">
        <f>Info2!#REF!</f>
        <v>#REF!</v>
      </c>
      <c r="J123" s="86" t="e">
        <f>Info2!#REF!</f>
        <v>#REF!</v>
      </c>
      <c r="K123" s="87" t="e">
        <f>Info2!#REF!</f>
        <v>#REF!</v>
      </c>
      <c r="L123" s="58" t="str">
        <f>Info2!$D$6</f>
        <v xml:space="preserve"> </v>
      </c>
    </row>
    <row r="124" spans="1:12" ht="14.25" thickTop="1" thickBot="1" x14ac:dyDescent="0.25">
      <c r="A124" s="48"/>
      <c r="B124" s="38"/>
      <c r="C124" s="46"/>
      <c r="D124" s="59" t="s">
        <v>108</v>
      </c>
      <c r="E124" s="59"/>
      <c r="F124" s="59"/>
      <c r="G124" s="59"/>
      <c r="H124" s="59" t="s">
        <v>108</v>
      </c>
      <c r="I124" s="59"/>
      <c r="J124" s="59"/>
      <c r="K124" s="59"/>
      <c r="L124" s="46"/>
    </row>
    <row r="125" spans="1:12" ht="14.25" thickTop="1" thickBot="1" x14ac:dyDescent="0.25">
      <c r="A125" s="37"/>
      <c r="B125" s="38"/>
      <c r="C125" s="46"/>
      <c r="D125" s="37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0">
        <v>6</v>
      </c>
      <c r="B126" s="50" t="s">
        <v>27</v>
      </c>
      <c r="C126" s="51" t="e">
        <f>Info!#REF!</f>
        <v>#REF!</v>
      </c>
      <c r="D126" s="52" t="s">
        <v>103</v>
      </c>
      <c r="E126" s="82">
        <v>3</v>
      </c>
      <c r="F126" s="90"/>
      <c r="G126" s="91"/>
      <c r="H126" s="51" t="s">
        <v>104</v>
      </c>
      <c r="I126" s="82">
        <v>4</v>
      </c>
      <c r="J126" s="83"/>
      <c r="K126" s="84"/>
      <c r="L126" s="53">
        <v>2</v>
      </c>
    </row>
    <row r="127" spans="1:12" ht="13.5" thickBot="1" x14ac:dyDescent="0.25">
      <c r="A127" s="61">
        <v>0.375</v>
      </c>
      <c r="B127" s="55" t="s">
        <v>107</v>
      </c>
      <c r="C127" s="56">
        <v>5</v>
      </c>
      <c r="D127" s="57"/>
      <c r="E127" s="85" t="e">
        <f>Info2!#REF!</f>
        <v>#REF!</v>
      </c>
      <c r="F127" s="88" t="e">
        <f>Info2!#REF!</f>
        <v>#REF!</v>
      </c>
      <c r="G127" s="89" t="e">
        <f>Info2!#REF!</f>
        <v>#REF!</v>
      </c>
      <c r="H127" s="56" t="s">
        <v>104</v>
      </c>
      <c r="I127" s="85" t="str">
        <f>Info2!$E$5</f>
        <v xml:space="preserve"> </v>
      </c>
      <c r="J127" s="86"/>
      <c r="K127" s="87"/>
      <c r="L127" s="58" t="e">
        <f>Info2!#REF!</f>
        <v>#REF!</v>
      </c>
    </row>
    <row r="128" spans="1:12" ht="14.25" thickTop="1" thickBot="1" x14ac:dyDescent="0.25">
      <c r="A128" s="48"/>
      <c r="B128" s="38"/>
      <c r="C128" s="46"/>
      <c r="D128" s="59" t="s">
        <v>108</v>
      </c>
      <c r="E128" s="59"/>
      <c r="F128" s="59"/>
      <c r="G128" s="59"/>
      <c r="H128" s="59" t="s">
        <v>108</v>
      </c>
      <c r="I128" s="59"/>
      <c r="J128" s="59"/>
      <c r="K128" s="59"/>
      <c r="L128" s="46"/>
    </row>
    <row r="129" spans="1:12" ht="14.25" thickTop="1" thickBot="1" x14ac:dyDescent="0.25">
      <c r="A129" s="49"/>
      <c r="B129" s="38"/>
      <c r="C129" s="46"/>
      <c r="D129" s="37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0">
        <v>7</v>
      </c>
      <c r="B130" s="50" t="s">
        <v>27</v>
      </c>
      <c r="C130" s="51" t="e">
        <f>Info!#REF!</f>
        <v>#REF!</v>
      </c>
      <c r="D130" s="52" t="s">
        <v>103</v>
      </c>
      <c r="E130" s="82">
        <v>3</v>
      </c>
      <c r="F130" s="90"/>
      <c r="G130" s="91"/>
      <c r="H130" s="51" t="s">
        <v>104</v>
      </c>
      <c r="I130" s="82">
        <v>4</v>
      </c>
      <c r="J130" s="83"/>
      <c r="K130" s="84"/>
      <c r="L130" s="53">
        <v>2</v>
      </c>
    </row>
    <row r="131" spans="1:12" ht="13.5" thickBot="1" x14ac:dyDescent="0.25">
      <c r="A131" s="61" t="s">
        <v>106</v>
      </c>
      <c r="B131" s="55" t="s">
        <v>107</v>
      </c>
      <c r="C131" s="56">
        <v>5</v>
      </c>
      <c r="D131" s="57"/>
      <c r="E131" s="85" t="e">
        <f>Info2!#REF!</f>
        <v>#REF!</v>
      </c>
      <c r="F131" s="88"/>
      <c r="G131" s="89"/>
      <c r="H131" s="56" t="s">
        <v>104</v>
      </c>
      <c r="I131" s="85" t="str">
        <f>Info2!$E$8</f>
        <v xml:space="preserve"> </v>
      </c>
      <c r="J131" s="86"/>
      <c r="K131" s="87"/>
      <c r="L131" s="58" t="e">
        <f>Info2!#REF!</f>
        <v>#REF!</v>
      </c>
    </row>
    <row r="132" spans="1:12" ht="14.25" thickTop="1" thickBot="1" x14ac:dyDescent="0.25">
      <c r="A132" s="48"/>
      <c r="B132" s="38"/>
      <c r="C132" s="46"/>
      <c r="D132" s="59" t="s">
        <v>108</v>
      </c>
      <c r="E132" s="59"/>
      <c r="F132" s="59"/>
      <c r="G132" s="59"/>
      <c r="H132" s="59" t="s">
        <v>108</v>
      </c>
      <c r="I132" s="59"/>
      <c r="J132" s="59"/>
      <c r="K132" s="59"/>
      <c r="L132" s="46"/>
    </row>
    <row r="133" spans="1:12" ht="14.25" thickTop="1" thickBot="1" x14ac:dyDescent="0.25">
      <c r="A133" s="37"/>
      <c r="B133" s="38"/>
      <c r="C133" s="46"/>
      <c r="D133" s="37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0">
        <v>8</v>
      </c>
      <c r="B134" s="50" t="s">
        <v>27</v>
      </c>
      <c r="C134" s="51" t="e">
        <f>Info!#REF!</f>
        <v>#REF!</v>
      </c>
      <c r="D134" s="52" t="s">
        <v>103</v>
      </c>
      <c r="E134" s="82">
        <v>1</v>
      </c>
      <c r="F134" s="90"/>
      <c r="G134" s="91"/>
      <c r="H134" s="51" t="s">
        <v>104</v>
      </c>
      <c r="I134" s="82">
        <v>2</v>
      </c>
      <c r="J134" s="83"/>
      <c r="K134" s="84"/>
      <c r="L134" s="53">
        <v>4</v>
      </c>
    </row>
    <row r="135" spans="1:12" ht="13.5" thickBot="1" x14ac:dyDescent="0.25">
      <c r="A135" s="61" t="s">
        <v>106</v>
      </c>
      <c r="B135" s="55" t="s">
        <v>107</v>
      </c>
      <c r="C135" s="56">
        <v>6</v>
      </c>
      <c r="D135" s="57"/>
      <c r="E135" s="85" t="str">
        <f>Info2!$D$7</f>
        <v xml:space="preserve"> </v>
      </c>
      <c r="F135" s="88"/>
      <c r="G135" s="89"/>
      <c r="H135" s="56" t="s">
        <v>104</v>
      </c>
      <c r="I135" s="85" t="e">
        <f>Info2!#REF!</f>
        <v>#REF!</v>
      </c>
      <c r="J135" s="86"/>
      <c r="K135" s="87"/>
      <c r="L135" s="58" t="str">
        <f>Info2!$E$8</f>
        <v xml:space="preserve"> </v>
      </c>
    </row>
    <row r="136" spans="1:12" ht="14.25" thickTop="1" thickBot="1" x14ac:dyDescent="0.25">
      <c r="A136" s="37"/>
      <c r="B136" s="37"/>
      <c r="C136" s="37"/>
      <c r="D136" s="59" t="s">
        <v>108</v>
      </c>
      <c r="E136" s="59"/>
      <c r="F136" s="59"/>
      <c r="G136" s="59"/>
      <c r="H136" s="59" t="s">
        <v>108</v>
      </c>
      <c r="I136" s="59"/>
      <c r="J136" s="59"/>
      <c r="K136" s="59"/>
      <c r="L136" s="37"/>
    </row>
    <row r="137" spans="1:12" ht="13.5" thickTop="1" x14ac:dyDescent="0.2">
      <c r="A137" s="37"/>
      <c r="B137" s="37" t="s">
        <v>101</v>
      </c>
      <c r="C137" s="37"/>
      <c r="D137" s="37"/>
      <c r="E137" s="46" t="e">
        <f>Info!#REF!</f>
        <v>#REF!</v>
      </c>
      <c r="G137" s="37"/>
      <c r="H137" s="37"/>
      <c r="I137" s="37"/>
      <c r="J137" s="37"/>
      <c r="K137" s="37"/>
      <c r="L137" s="37"/>
    </row>
    <row r="138" spans="1:12" ht="13.5" thickBot="1" x14ac:dyDescent="0.25">
      <c r="A138" s="37" t="s">
        <v>102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46" t="s">
        <v>105</v>
      </c>
    </row>
    <row r="139" spans="1:12" ht="14.25" thickTop="1" thickBot="1" x14ac:dyDescent="0.25">
      <c r="A139" s="60">
        <v>1</v>
      </c>
      <c r="B139" s="50" t="s">
        <v>27</v>
      </c>
      <c r="C139" s="51" t="e">
        <f>Info!#REF!</f>
        <v>#REF!</v>
      </c>
      <c r="D139" s="52" t="s">
        <v>103</v>
      </c>
      <c r="E139" s="82">
        <v>1</v>
      </c>
      <c r="F139" s="90"/>
      <c r="G139" s="91"/>
      <c r="H139" s="51" t="s">
        <v>104</v>
      </c>
      <c r="I139" s="82">
        <v>3</v>
      </c>
      <c r="J139" s="83"/>
      <c r="K139" s="84"/>
      <c r="L139" s="53">
        <v>2</v>
      </c>
    </row>
    <row r="140" spans="1:12" ht="13.5" thickBot="1" x14ac:dyDescent="0.25">
      <c r="A140" s="54">
        <v>0.6875</v>
      </c>
      <c r="B140" s="55" t="s">
        <v>107</v>
      </c>
      <c r="C140" s="56">
        <v>1</v>
      </c>
      <c r="D140" s="57"/>
      <c r="E140" s="85" t="str">
        <f>Info2!$D$6</f>
        <v xml:space="preserve"> </v>
      </c>
      <c r="F140" s="88" t="str">
        <f>Info2!$D$6</f>
        <v xml:space="preserve"> </v>
      </c>
      <c r="G140" s="89" t="str">
        <f>Info2!$D$6</f>
        <v xml:space="preserve"> </v>
      </c>
      <c r="H140" s="56" t="s">
        <v>104</v>
      </c>
      <c r="I140" s="85" t="e">
        <f>Info2!#REF!</f>
        <v>#REF!</v>
      </c>
      <c r="J140" s="86" t="e">
        <f>Info2!#REF!</f>
        <v>#REF!</v>
      </c>
      <c r="K140" s="87" t="e">
        <f>Info2!#REF!</f>
        <v>#REF!</v>
      </c>
      <c r="L140" s="58" t="e">
        <f>Info2!#REF!</f>
        <v>#REF!</v>
      </c>
    </row>
    <row r="141" spans="1:12" ht="14.25" thickTop="1" thickBot="1" x14ac:dyDescent="0.25">
      <c r="A141" s="47"/>
      <c r="B141" s="38"/>
      <c r="C141" s="46"/>
      <c r="D141" s="59" t="s">
        <v>108</v>
      </c>
      <c r="E141" s="59"/>
      <c r="F141" s="59"/>
      <c r="G141" s="59"/>
      <c r="H141" s="59" t="s">
        <v>108</v>
      </c>
      <c r="I141" s="59"/>
      <c r="J141" s="59"/>
      <c r="K141" s="59"/>
      <c r="L141" s="46"/>
    </row>
    <row r="142" spans="1:12" ht="14.25" thickTop="1" thickBot="1" x14ac:dyDescent="0.25">
      <c r="A142" s="37"/>
      <c r="B142" s="38"/>
      <c r="C142" s="46"/>
      <c r="D142" s="37"/>
      <c r="E142" s="46"/>
      <c r="F142" s="46"/>
      <c r="G142" s="46"/>
      <c r="H142" s="46"/>
      <c r="I142" s="46"/>
      <c r="J142" s="46"/>
      <c r="K142" s="46"/>
      <c r="L142" s="46"/>
    </row>
    <row r="143" spans="1:12" ht="14.25" thickTop="1" thickBot="1" x14ac:dyDescent="0.25">
      <c r="A143" s="60">
        <v>2</v>
      </c>
      <c r="B143" s="50" t="s">
        <v>27</v>
      </c>
      <c r="C143" s="51" t="e">
        <f>Info!#REF!</f>
        <v>#REF!</v>
      </c>
      <c r="D143" s="52" t="s">
        <v>103</v>
      </c>
      <c r="E143" s="82">
        <v>2</v>
      </c>
      <c r="F143" s="90"/>
      <c r="G143" s="91"/>
      <c r="H143" s="51" t="s">
        <v>104</v>
      </c>
      <c r="I143" s="82">
        <v>4</v>
      </c>
      <c r="J143" s="83"/>
      <c r="K143" s="84"/>
      <c r="L143" s="53">
        <v>1</v>
      </c>
    </row>
    <row r="144" spans="1:12" ht="13.5" thickBot="1" x14ac:dyDescent="0.25">
      <c r="A144" s="54">
        <v>0.72916666666666663</v>
      </c>
      <c r="B144" s="55" t="s">
        <v>107</v>
      </c>
      <c r="C144" s="56">
        <v>2</v>
      </c>
      <c r="D144" s="57"/>
      <c r="E144" s="85" t="e">
        <f>Info2!#REF!</f>
        <v>#REF!</v>
      </c>
      <c r="F144" s="88"/>
      <c r="G144" s="89"/>
      <c r="H144" s="56" t="s">
        <v>104</v>
      </c>
      <c r="I144" s="85" t="str">
        <f>Info2!$E$5</f>
        <v xml:space="preserve"> </v>
      </c>
      <c r="J144" s="86"/>
      <c r="K144" s="87"/>
      <c r="L144" s="58" t="str">
        <f>Info2!$D$6</f>
        <v xml:space="preserve"> </v>
      </c>
    </row>
    <row r="145" spans="1:12" ht="14.25" thickTop="1" thickBot="1" x14ac:dyDescent="0.25">
      <c r="A145" s="47"/>
      <c r="B145" s="38"/>
      <c r="C145" s="46"/>
      <c r="D145" s="59" t="s">
        <v>108</v>
      </c>
      <c r="E145" s="59"/>
      <c r="F145" s="59"/>
      <c r="G145" s="59"/>
      <c r="H145" s="59" t="s">
        <v>108</v>
      </c>
      <c r="I145" s="59"/>
      <c r="J145" s="59"/>
      <c r="K145" s="59"/>
      <c r="L145" s="46"/>
    </row>
    <row r="146" spans="1:12" ht="14.25" thickTop="1" thickBot="1" x14ac:dyDescent="0.25">
      <c r="A146" s="37"/>
      <c r="B146" s="38"/>
      <c r="C146" s="46"/>
      <c r="D146" s="37"/>
      <c r="E146" s="46"/>
      <c r="F146" s="46"/>
      <c r="G146" s="46"/>
      <c r="H146" s="46"/>
      <c r="I146" s="46"/>
      <c r="J146" s="46"/>
      <c r="K146" s="46"/>
      <c r="L146" s="46"/>
    </row>
    <row r="147" spans="1:12" ht="14.25" thickTop="1" thickBot="1" x14ac:dyDescent="0.25">
      <c r="A147" s="60">
        <v>3</v>
      </c>
      <c r="B147" s="50" t="s">
        <v>27</v>
      </c>
      <c r="C147" s="51" t="e">
        <f>Info!#REF!</f>
        <v>#REF!</v>
      </c>
      <c r="D147" s="52" t="s">
        <v>103</v>
      </c>
      <c r="E147" s="82">
        <v>2</v>
      </c>
      <c r="F147" s="90"/>
      <c r="G147" s="91"/>
      <c r="H147" s="51" t="s">
        <v>104</v>
      </c>
      <c r="I147" s="82">
        <v>4</v>
      </c>
      <c r="J147" s="83"/>
      <c r="K147" s="84"/>
      <c r="L147" s="53">
        <v>1</v>
      </c>
    </row>
    <row r="148" spans="1:12" ht="13.5" thickBot="1" x14ac:dyDescent="0.25">
      <c r="A148" s="61" t="s">
        <v>106</v>
      </c>
      <c r="B148" s="55" t="s">
        <v>107</v>
      </c>
      <c r="C148" s="56">
        <v>2</v>
      </c>
      <c r="D148" s="57"/>
      <c r="E148" s="85" t="e">
        <f>Info2!#REF!</f>
        <v>#REF!</v>
      </c>
      <c r="F148" s="88"/>
      <c r="G148" s="89"/>
      <c r="H148" s="56" t="s">
        <v>104</v>
      </c>
      <c r="I148" s="85" t="str">
        <f>Info2!$E$8</f>
        <v xml:space="preserve"> </v>
      </c>
      <c r="J148" s="86"/>
      <c r="K148" s="87"/>
      <c r="L148" s="58" t="str">
        <f>Info2!$D$7</f>
        <v xml:space="preserve"> </v>
      </c>
    </row>
    <row r="149" spans="1:12" ht="14.25" thickTop="1" thickBot="1" x14ac:dyDescent="0.25">
      <c r="A149" s="48"/>
      <c r="B149" s="38"/>
      <c r="C149" s="46"/>
      <c r="D149" s="59" t="s">
        <v>108</v>
      </c>
      <c r="E149" s="59"/>
      <c r="F149" s="59"/>
      <c r="G149" s="59"/>
      <c r="H149" s="59" t="s">
        <v>108</v>
      </c>
      <c r="I149" s="59"/>
      <c r="J149" s="59"/>
      <c r="K149" s="59"/>
      <c r="L149" s="46"/>
    </row>
    <row r="150" spans="1:12" ht="14.25" thickTop="1" thickBot="1" x14ac:dyDescent="0.25">
      <c r="A150" s="37"/>
      <c r="B150" s="38"/>
      <c r="C150" s="46"/>
      <c r="D150" s="37"/>
      <c r="E150" s="46"/>
      <c r="F150" s="46"/>
      <c r="G150" s="46"/>
      <c r="H150" s="46"/>
      <c r="I150" s="46"/>
      <c r="J150" s="46"/>
      <c r="K150" s="46"/>
      <c r="L150" s="46"/>
    </row>
    <row r="151" spans="1:12" ht="14.25" thickTop="1" thickBot="1" x14ac:dyDescent="0.25">
      <c r="A151" s="60">
        <v>4</v>
      </c>
      <c r="B151" s="50" t="s">
        <v>27</v>
      </c>
      <c r="C151" s="51" t="e">
        <f>Info!#REF!</f>
        <v>#REF!</v>
      </c>
      <c r="D151" s="52" t="s">
        <v>103</v>
      </c>
      <c r="E151" s="82">
        <v>1</v>
      </c>
      <c r="F151" s="90"/>
      <c r="G151" s="91"/>
      <c r="H151" s="51" t="s">
        <v>104</v>
      </c>
      <c r="I151" s="82">
        <v>4</v>
      </c>
      <c r="J151" s="83"/>
      <c r="K151" s="84"/>
      <c r="L151" s="53">
        <v>3</v>
      </c>
    </row>
    <row r="152" spans="1:12" ht="13.5" thickBot="1" x14ac:dyDescent="0.25">
      <c r="A152" s="61" t="s">
        <v>106</v>
      </c>
      <c r="B152" s="55" t="s">
        <v>107</v>
      </c>
      <c r="C152" s="56">
        <v>3</v>
      </c>
      <c r="D152" s="57"/>
      <c r="E152" s="85" t="str">
        <f>Info2!$D$7</f>
        <v xml:space="preserve"> </v>
      </c>
      <c r="F152" s="88"/>
      <c r="G152" s="89"/>
      <c r="H152" s="56" t="s">
        <v>104</v>
      </c>
      <c r="I152" s="85" t="str">
        <f>Info2!$E$8</f>
        <v xml:space="preserve"> </v>
      </c>
      <c r="J152" s="86"/>
      <c r="K152" s="87"/>
      <c r="L152" s="58" t="e">
        <f>Info2!#REF!</f>
        <v>#REF!</v>
      </c>
    </row>
    <row r="153" spans="1:12" ht="14.25" thickTop="1" thickBot="1" x14ac:dyDescent="0.25">
      <c r="A153" s="64"/>
      <c r="B153" s="65"/>
      <c r="C153" s="66"/>
      <c r="D153" s="59" t="s">
        <v>108</v>
      </c>
      <c r="E153" s="59"/>
      <c r="F153" s="59"/>
      <c r="G153" s="59"/>
      <c r="H153" s="59" t="s">
        <v>108</v>
      </c>
      <c r="I153" s="59"/>
      <c r="J153" s="59"/>
      <c r="K153" s="59"/>
      <c r="L153" s="66"/>
    </row>
    <row r="154" spans="1:12" ht="14.25" thickTop="1" thickBot="1" x14ac:dyDescent="0.25">
      <c r="A154" s="64"/>
      <c r="B154" s="38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4.25" thickTop="1" thickBot="1" x14ac:dyDescent="0.25">
      <c r="A155" s="63" t="s">
        <v>165</v>
      </c>
      <c r="B155" s="38"/>
      <c r="C155" s="46"/>
      <c r="D155" s="37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0">
        <v>5</v>
      </c>
      <c r="B156" s="50" t="s">
        <v>27</v>
      </c>
      <c r="C156" s="51" t="e">
        <f>Info!#REF!</f>
        <v>#REF!</v>
      </c>
      <c r="D156" s="52" t="s">
        <v>103</v>
      </c>
      <c r="E156" s="82">
        <v>2</v>
      </c>
      <c r="F156" s="90"/>
      <c r="G156" s="91"/>
      <c r="H156" s="51" t="s">
        <v>104</v>
      </c>
      <c r="I156" s="82">
        <v>3</v>
      </c>
      <c r="J156" s="83"/>
      <c r="K156" s="84"/>
      <c r="L156" s="53">
        <v>1</v>
      </c>
    </row>
    <row r="157" spans="1:12" ht="13.5" thickBot="1" x14ac:dyDescent="0.25">
      <c r="A157" s="61">
        <v>0.33333333333333331</v>
      </c>
      <c r="B157" s="55" t="s">
        <v>107</v>
      </c>
      <c r="C157" s="56">
        <v>4</v>
      </c>
      <c r="D157" s="57"/>
      <c r="E157" s="85" t="e">
        <f>Info2!#REF!</f>
        <v>#REF!</v>
      </c>
      <c r="F157" s="88"/>
      <c r="G157" s="89"/>
      <c r="H157" s="56" t="s">
        <v>104</v>
      </c>
      <c r="I157" s="85" t="e">
        <f>Info2!#REF!</f>
        <v>#REF!</v>
      </c>
      <c r="J157" s="86"/>
      <c r="K157" s="87"/>
      <c r="L157" s="58" t="str">
        <f>Info2!$D$7</f>
        <v xml:space="preserve"> </v>
      </c>
    </row>
    <row r="158" spans="1:12" ht="14.25" thickTop="1" thickBot="1" x14ac:dyDescent="0.25">
      <c r="A158" s="48"/>
      <c r="B158" s="38"/>
      <c r="C158" s="46"/>
      <c r="D158" s="59" t="s">
        <v>108</v>
      </c>
      <c r="E158" s="59"/>
      <c r="F158" s="59"/>
      <c r="G158" s="59"/>
      <c r="H158" s="59" t="s">
        <v>108</v>
      </c>
      <c r="I158" s="59"/>
      <c r="J158" s="59"/>
      <c r="K158" s="59"/>
      <c r="L158" s="46"/>
    </row>
    <row r="159" spans="1:12" ht="14.25" thickTop="1" thickBot="1" x14ac:dyDescent="0.25">
      <c r="A159" s="37"/>
      <c r="B159" s="38"/>
      <c r="C159" s="46"/>
      <c r="D159" s="37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0">
        <v>6</v>
      </c>
      <c r="B160" s="50" t="s">
        <v>27</v>
      </c>
      <c r="C160" s="51" t="e">
        <f>Info!#REF!</f>
        <v>#REF!</v>
      </c>
      <c r="D160" s="52" t="s">
        <v>103</v>
      </c>
      <c r="E160" s="82">
        <v>2</v>
      </c>
      <c r="F160" s="90"/>
      <c r="G160" s="91"/>
      <c r="H160" s="51" t="s">
        <v>104</v>
      </c>
      <c r="I160" s="82">
        <v>3</v>
      </c>
      <c r="J160" s="83"/>
      <c r="K160" s="84"/>
      <c r="L160" s="53">
        <v>1</v>
      </c>
    </row>
    <row r="161" spans="1:12" ht="13.5" thickBot="1" x14ac:dyDescent="0.25">
      <c r="A161" s="61">
        <v>0.375</v>
      </c>
      <c r="B161" s="55" t="s">
        <v>107</v>
      </c>
      <c r="C161" s="56">
        <v>4</v>
      </c>
      <c r="D161" s="57"/>
      <c r="E161" s="85" t="e">
        <f>Info2!#REF!</f>
        <v>#REF!</v>
      </c>
      <c r="F161" s="88"/>
      <c r="G161" s="89"/>
      <c r="H161" s="56" t="s">
        <v>104</v>
      </c>
      <c r="I161" s="85" t="e">
        <f>Info2!#REF!</f>
        <v>#REF!</v>
      </c>
      <c r="J161" s="86"/>
      <c r="K161" s="87"/>
      <c r="L161" s="58" t="str">
        <f>Info2!$D$8</f>
        <v xml:space="preserve"> </v>
      </c>
    </row>
    <row r="162" spans="1:12" ht="14.25" thickTop="1" thickBot="1" x14ac:dyDescent="0.25">
      <c r="A162" s="48"/>
      <c r="B162" s="38"/>
      <c r="C162" s="46"/>
      <c r="D162" s="59" t="s">
        <v>108</v>
      </c>
      <c r="E162" s="59"/>
      <c r="F162" s="59"/>
      <c r="G162" s="59"/>
      <c r="H162" s="59" t="s">
        <v>108</v>
      </c>
      <c r="I162" s="59"/>
      <c r="J162" s="59"/>
      <c r="K162" s="59"/>
      <c r="L162" s="46"/>
    </row>
    <row r="163" spans="1:12" ht="14.25" thickTop="1" thickBot="1" x14ac:dyDescent="0.25">
      <c r="A163" s="49"/>
      <c r="B163" s="38"/>
      <c r="C163" s="46"/>
      <c r="D163" s="37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0">
        <v>7</v>
      </c>
      <c r="B164" s="50" t="s">
        <v>27</v>
      </c>
      <c r="C164" s="51" t="e">
        <f>Info!#REF!</f>
        <v>#REF!</v>
      </c>
      <c r="D164" s="52" t="s">
        <v>103</v>
      </c>
      <c r="E164" s="82">
        <v>3</v>
      </c>
      <c r="F164" s="90"/>
      <c r="G164" s="91"/>
      <c r="H164" s="51" t="s">
        <v>104</v>
      </c>
      <c r="I164" s="82">
        <v>4</v>
      </c>
      <c r="J164" s="83"/>
      <c r="K164" s="84"/>
      <c r="L164" s="53">
        <v>2</v>
      </c>
    </row>
    <row r="165" spans="1:12" ht="13.5" thickBot="1" x14ac:dyDescent="0.25">
      <c r="A165" s="61" t="s">
        <v>106</v>
      </c>
      <c r="B165" s="55" t="s">
        <v>107</v>
      </c>
      <c r="C165" s="56">
        <v>5</v>
      </c>
      <c r="D165" s="57"/>
      <c r="E165" s="85" t="e">
        <f>Info2!#REF!</f>
        <v>#REF!</v>
      </c>
      <c r="F165" s="88"/>
      <c r="G165" s="89"/>
      <c r="H165" s="56" t="s">
        <v>104</v>
      </c>
      <c r="I165" s="85" t="str">
        <f>Info2!$E$7</f>
        <v xml:space="preserve"> </v>
      </c>
      <c r="J165" s="86"/>
      <c r="K165" s="87"/>
      <c r="L165" s="58" t="e">
        <f>Info2!#REF!</f>
        <v>#REF!</v>
      </c>
    </row>
    <row r="166" spans="1:12" ht="14.25" thickTop="1" thickBot="1" x14ac:dyDescent="0.25">
      <c r="A166" s="48"/>
      <c r="B166" s="38"/>
      <c r="C166" s="46"/>
      <c r="D166" s="59" t="s">
        <v>108</v>
      </c>
      <c r="E166" s="59"/>
      <c r="F166" s="59"/>
      <c r="G166" s="59"/>
      <c r="H166" s="59" t="s">
        <v>108</v>
      </c>
      <c r="I166" s="59"/>
      <c r="J166" s="59"/>
      <c r="K166" s="59"/>
      <c r="L166" s="46"/>
    </row>
    <row r="167" spans="1:12" ht="14.25" thickTop="1" thickBot="1" x14ac:dyDescent="0.25">
      <c r="A167" s="37"/>
      <c r="B167" s="38"/>
      <c r="C167" s="46"/>
      <c r="D167" s="37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0">
        <v>8</v>
      </c>
      <c r="B168" s="50" t="s">
        <v>27</v>
      </c>
      <c r="C168" s="51" t="e">
        <f>Info!#REF!</f>
        <v>#REF!</v>
      </c>
      <c r="D168" s="52" t="s">
        <v>103</v>
      </c>
      <c r="E168" s="82">
        <v>1</v>
      </c>
      <c r="F168" s="90"/>
      <c r="G168" s="91"/>
      <c r="H168" s="51" t="s">
        <v>104</v>
      </c>
      <c r="I168" s="82">
        <v>2</v>
      </c>
      <c r="J168" s="83"/>
      <c r="K168" s="84"/>
      <c r="L168" s="53">
        <v>4</v>
      </c>
    </row>
    <row r="169" spans="1:12" ht="13.5" thickBot="1" x14ac:dyDescent="0.25">
      <c r="A169" s="61" t="s">
        <v>106</v>
      </c>
      <c r="B169" s="55" t="s">
        <v>107</v>
      </c>
      <c r="C169" s="56">
        <v>6</v>
      </c>
      <c r="D169" s="57"/>
      <c r="E169" s="85" t="str">
        <f>Info2!$D$8</f>
        <v xml:space="preserve"> </v>
      </c>
      <c r="F169" s="88" t="str">
        <f>Info2!$D$8</f>
        <v xml:space="preserve"> </v>
      </c>
      <c r="G169" s="89" t="str">
        <f>Info2!$D$8</f>
        <v xml:space="preserve"> </v>
      </c>
      <c r="H169" s="56" t="s">
        <v>104</v>
      </c>
      <c r="I169" s="85" t="e">
        <f>Info2!#REF!</f>
        <v>#REF!</v>
      </c>
      <c r="J169" s="86"/>
      <c r="K169" s="87"/>
      <c r="L169" s="58" t="str">
        <f>Info2!$E$7</f>
        <v xml:space="preserve"> </v>
      </c>
    </row>
    <row r="170" spans="1:12" ht="14.25" thickTop="1" thickBot="1" x14ac:dyDescent="0.25">
      <c r="A170" s="37"/>
      <c r="B170" s="37"/>
      <c r="C170" s="37"/>
      <c r="D170" s="59" t="s">
        <v>108</v>
      </c>
      <c r="E170" s="59"/>
      <c r="F170" s="59"/>
      <c r="G170" s="59"/>
      <c r="H170" s="59" t="s">
        <v>108</v>
      </c>
      <c r="I170" s="59"/>
      <c r="J170" s="59"/>
      <c r="K170" s="59"/>
      <c r="L170" s="37"/>
    </row>
    <row r="171" spans="1:12" ht="13.5" thickTop="1" x14ac:dyDescent="0.2">
      <c r="A171" s="37"/>
      <c r="B171" s="37" t="s">
        <v>101</v>
      </c>
      <c r="C171" s="37"/>
      <c r="D171" s="37"/>
      <c r="E171" s="46" t="e">
        <f>Info!#REF!</f>
        <v>#REF!</v>
      </c>
      <c r="G171" s="37"/>
      <c r="H171" s="37"/>
      <c r="I171" s="37"/>
      <c r="J171" s="37"/>
      <c r="K171" s="37"/>
      <c r="L171" s="37"/>
    </row>
    <row r="172" spans="1:12" ht="13.5" thickBot="1" x14ac:dyDescent="0.25">
      <c r="A172" s="37" t="s">
        <v>102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46" t="s">
        <v>105</v>
      </c>
    </row>
    <row r="173" spans="1:12" ht="14.25" thickTop="1" thickBot="1" x14ac:dyDescent="0.25">
      <c r="A173" s="60">
        <v>1</v>
      </c>
      <c r="B173" s="50" t="s">
        <v>27</v>
      </c>
      <c r="C173" s="51" t="e">
        <f>Info!#REF!</f>
        <v>#REF!</v>
      </c>
      <c r="D173" s="52" t="s">
        <v>103</v>
      </c>
      <c r="E173" s="82">
        <v>1</v>
      </c>
      <c r="F173" s="90"/>
      <c r="G173" s="91"/>
      <c r="H173" s="51" t="s">
        <v>104</v>
      </c>
      <c r="I173" s="82">
        <v>3</v>
      </c>
      <c r="J173" s="83"/>
      <c r="K173" s="84"/>
      <c r="L173" s="53">
        <v>2</v>
      </c>
    </row>
    <row r="174" spans="1:12" ht="13.5" thickBot="1" x14ac:dyDescent="0.25">
      <c r="A174" s="54">
        <v>0.6875</v>
      </c>
      <c r="B174" s="55" t="s">
        <v>107</v>
      </c>
      <c r="C174" s="56">
        <v>1</v>
      </c>
      <c r="D174" s="57"/>
      <c r="E174" s="85" t="str">
        <f>Info2!$D$7</f>
        <v xml:space="preserve"> </v>
      </c>
      <c r="F174" s="88"/>
      <c r="G174" s="89"/>
      <c r="H174" s="56" t="s">
        <v>104</v>
      </c>
      <c r="I174" s="85" t="e">
        <f>Info2!#REF!</f>
        <v>#REF!</v>
      </c>
      <c r="J174" s="86"/>
      <c r="K174" s="87"/>
      <c r="L174" s="58" t="e">
        <f>Info2!#REF!</f>
        <v>#REF!</v>
      </c>
    </row>
    <row r="175" spans="1:12" ht="14.25" thickTop="1" thickBot="1" x14ac:dyDescent="0.25">
      <c r="A175" s="47"/>
      <c r="B175" s="38"/>
      <c r="C175" s="46"/>
      <c r="D175" s="59" t="s">
        <v>108</v>
      </c>
      <c r="E175" s="59"/>
      <c r="F175" s="59"/>
      <c r="G175" s="59"/>
      <c r="H175" s="59" t="s">
        <v>108</v>
      </c>
      <c r="I175" s="59"/>
      <c r="J175" s="59"/>
      <c r="K175" s="59"/>
      <c r="L175" s="46"/>
    </row>
    <row r="176" spans="1:12" ht="14.25" thickTop="1" thickBot="1" x14ac:dyDescent="0.25">
      <c r="A176" s="37"/>
      <c r="B176" s="38"/>
      <c r="C176" s="46"/>
      <c r="D176" s="37"/>
      <c r="E176" s="46"/>
      <c r="F176" s="46"/>
      <c r="G176" s="46"/>
      <c r="H176" s="46"/>
      <c r="I176" s="46"/>
      <c r="J176" s="46"/>
      <c r="K176" s="46"/>
      <c r="L176" s="46"/>
    </row>
    <row r="177" spans="1:12" ht="14.25" thickTop="1" thickBot="1" x14ac:dyDescent="0.25">
      <c r="A177" s="60">
        <v>2</v>
      </c>
      <c r="B177" s="50" t="s">
        <v>27</v>
      </c>
      <c r="C177" s="51" t="e">
        <f>Info!#REF!</f>
        <v>#REF!</v>
      </c>
      <c r="D177" s="52" t="s">
        <v>103</v>
      </c>
      <c r="E177" s="82">
        <v>1</v>
      </c>
      <c r="F177" s="90"/>
      <c r="G177" s="91"/>
      <c r="H177" s="51" t="s">
        <v>104</v>
      </c>
      <c r="I177" s="82">
        <v>3</v>
      </c>
      <c r="J177" s="83"/>
      <c r="K177" s="84"/>
      <c r="L177" s="53">
        <v>2</v>
      </c>
    </row>
    <row r="178" spans="1:12" ht="13.5" thickBot="1" x14ac:dyDescent="0.25">
      <c r="A178" s="54">
        <v>0.72916666666666663</v>
      </c>
      <c r="B178" s="55" t="s">
        <v>107</v>
      </c>
      <c r="C178" s="56">
        <v>1</v>
      </c>
      <c r="D178" s="57"/>
      <c r="E178" s="85" t="str">
        <f>Info2!$D$8</f>
        <v xml:space="preserve"> </v>
      </c>
      <c r="F178" s="88" t="str">
        <f>Info2!$D$8</f>
        <v xml:space="preserve"> </v>
      </c>
      <c r="G178" s="89" t="str">
        <f>Info2!$D$8</f>
        <v xml:space="preserve"> </v>
      </c>
      <c r="H178" s="56" t="s">
        <v>104</v>
      </c>
      <c r="I178" s="85" t="e">
        <f>Info2!#REF!</f>
        <v>#REF!</v>
      </c>
      <c r="J178" s="86"/>
      <c r="K178" s="87"/>
      <c r="L178" s="58" t="e">
        <f>Info2!#REF!</f>
        <v>#REF!</v>
      </c>
    </row>
    <row r="179" spans="1:12" ht="14.25" thickTop="1" thickBot="1" x14ac:dyDescent="0.25">
      <c r="A179" s="47"/>
      <c r="B179" s="38"/>
      <c r="C179" s="46"/>
      <c r="D179" s="59" t="s">
        <v>108</v>
      </c>
      <c r="E179" s="59"/>
      <c r="F179" s="59"/>
      <c r="G179" s="59"/>
      <c r="H179" s="59" t="s">
        <v>108</v>
      </c>
      <c r="I179" s="59"/>
      <c r="J179" s="59"/>
      <c r="K179" s="59"/>
      <c r="L179" s="46"/>
    </row>
    <row r="180" spans="1:12" ht="14.25" thickTop="1" thickBot="1" x14ac:dyDescent="0.25">
      <c r="A180" s="37"/>
      <c r="B180" s="38"/>
      <c r="C180" s="46"/>
      <c r="D180" s="37"/>
      <c r="E180" s="46"/>
      <c r="F180" s="46"/>
      <c r="G180" s="46"/>
      <c r="H180" s="46"/>
      <c r="I180" s="46"/>
      <c r="J180" s="46"/>
      <c r="K180" s="46"/>
      <c r="L180" s="46"/>
    </row>
    <row r="181" spans="1:12" ht="14.25" thickTop="1" thickBot="1" x14ac:dyDescent="0.25">
      <c r="A181" s="60">
        <v>3</v>
      </c>
      <c r="B181" s="50" t="s">
        <v>27</v>
      </c>
      <c r="C181" s="51" t="e">
        <f>Info!#REF!</f>
        <v>#REF!</v>
      </c>
      <c r="D181" s="52" t="s">
        <v>103</v>
      </c>
      <c r="E181" s="82">
        <v>2</v>
      </c>
      <c r="F181" s="90"/>
      <c r="G181" s="91"/>
      <c r="H181" s="51" t="s">
        <v>104</v>
      </c>
      <c r="I181" s="82">
        <v>4</v>
      </c>
      <c r="J181" s="83"/>
      <c r="K181" s="84"/>
      <c r="L181" s="53">
        <v>1</v>
      </c>
    </row>
    <row r="182" spans="1:12" ht="13.5" thickBot="1" x14ac:dyDescent="0.25">
      <c r="A182" s="61" t="s">
        <v>106</v>
      </c>
      <c r="B182" s="55" t="s">
        <v>107</v>
      </c>
      <c r="C182" s="56">
        <v>2</v>
      </c>
      <c r="D182" s="57"/>
      <c r="E182" s="85" t="e">
        <f>Info2!#REF!</f>
        <v>#REF!</v>
      </c>
      <c r="F182" s="88"/>
      <c r="G182" s="89"/>
      <c r="H182" s="56" t="s">
        <v>104</v>
      </c>
      <c r="I182" s="85" t="str">
        <f>Info2!$E$7</f>
        <v xml:space="preserve"> </v>
      </c>
      <c r="J182" s="86"/>
      <c r="K182" s="87"/>
      <c r="L182" s="58" t="str">
        <f>Info2!$D$8</f>
        <v xml:space="preserve"> </v>
      </c>
    </row>
    <row r="183" spans="1:12" ht="14.25" thickTop="1" thickBot="1" x14ac:dyDescent="0.25">
      <c r="A183" s="48"/>
      <c r="B183" s="38"/>
      <c r="C183" s="46"/>
      <c r="D183" s="59" t="s">
        <v>108</v>
      </c>
      <c r="E183" s="59"/>
      <c r="F183" s="59"/>
      <c r="G183" s="59"/>
      <c r="H183" s="59" t="s">
        <v>108</v>
      </c>
      <c r="I183" s="59"/>
      <c r="J183" s="59"/>
      <c r="K183" s="59"/>
      <c r="L183" s="46"/>
    </row>
    <row r="184" spans="1:12" ht="14.25" thickTop="1" thickBot="1" x14ac:dyDescent="0.25">
      <c r="A184" s="37"/>
      <c r="B184" s="38"/>
      <c r="C184" s="46"/>
      <c r="D184" s="37"/>
      <c r="E184" s="46"/>
      <c r="F184" s="46"/>
      <c r="G184" s="46"/>
      <c r="H184" s="46"/>
      <c r="I184" s="46"/>
      <c r="J184" s="46"/>
      <c r="K184" s="46"/>
      <c r="L184" s="46"/>
    </row>
    <row r="185" spans="1:12" ht="14.25" thickTop="1" thickBot="1" x14ac:dyDescent="0.25">
      <c r="A185" s="60">
        <v>4</v>
      </c>
      <c r="B185" s="50" t="s">
        <v>27</v>
      </c>
      <c r="C185" s="51" t="e">
        <f>Info!#REF!</f>
        <v>#REF!</v>
      </c>
      <c r="D185" s="52" t="s">
        <v>103</v>
      </c>
      <c r="E185" s="82">
        <v>1</v>
      </c>
      <c r="F185" s="90"/>
      <c r="G185" s="91"/>
      <c r="H185" s="51" t="s">
        <v>104</v>
      </c>
      <c r="I185" s="82">
        <v>4</v>
      </c>
      <c r="J185" s="83"/>
      <c r="K185" s="84"/>
      <c r="L185" s="53">
        <v>3</v>
      </c>
    </row>
    <row r="186" spans="1:12" ht="13.5" thickBot="1" x14ac:dyDescent="0.25">
      <c r="A186" s="61" t="s">
        <v>106</v>
      </c>
      <c r="B186" s="55" t="s">
        <v>107</v>
      </c>
      <c r="C186" s="56">
        <v>3</v>
      </c>
      <c r="D186" s="57"/>
      <c r="E186" s="85" t="str">
        <f>Info2!$D$8</f>
        <v xml:space="preserve"> </v>
      </c>
      <c r="F186" s="88" t="str">
        <f>Info2!$D$8</f>
        <v xml:space="preserve"> </v>
      </c>
      <c r="G186" s="89" t="str">
        <f>Info2!$D$8</f>
        <v xml:space="preserve"> </v>
      </c>
      <c r="H186" s="56" t="s">
        <v>104</v>
      </c>
      <c r="I186" s="85" t="str">
        <f>Info2!$E$7</f>
        <v xml:space="preserve"> </v>
      </c>
      <c r="J186" s="86"/>
      <c r="K186" s="87"/>
      <c r="L186" s="58" t="e">
        <f>Info2!#REF!</f>
        <v>#REF!</v>
      </c>
    </row>
    <row r="187" spans="1:12" ht="14.25" thickTop="1" thickBot="1" x14ac:dyDescent="0.25">
      <c r="A187" s="64"/>
      <c r="B187" s="65"/>
      <c r="C187" s="66"/>
      <c r="D187" s="59" t="s">
        <v>108</v>
      </c>
      <c r="E187" s="59"/>
      <c r="F187" s="59"/>
      <c r="G187" s="59"/>
      <c r="H187" s="59" t="s">
        <v>108</v>
      </c>
      <c r="I187" s="59"/>
      <c r="J187" s="59"/>
      <c r="K187" s="59"/>
      <c r="L187" s="66"/>
    </row>
    <row r="188" spans="1:12" ht="14.25" thickTop="1" thickBot="1" x14ac:dyDescent="0.25">
      <c r="A188" s="64"/>
      <c r="B188" s="38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4.25" thickTop="1" thickBot="1" x14ac:dyDescent="0.25">
      <c r="A189" s="63" t="s">
        <v>165</v>
      </c>
      <c r="B189" s="38"/>
      <c r="C189" s="46"/>
      <c r="D189" s="37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0">
        <v>5</v>
      </c>
      <c r="B190" s="50" t="s">
        <v>27</v>
      </c>
      <c r="C190" s="51" t="e">
        <f>Info!#REF!</f>
        <v>#REF!</v>
      </c>
      <c r="D190" s="52" t="s">
        <v>103</v>
      </c>
      <c r="E190" s="82">
        <v>2</v>
      </c>
      <c r="F190" s="90"/>
      <c r="G190" s="91"/>
      <c r="H190" s="51" t="s">
        <v>104</v>
      </c>
      <c r="I190" s="82">
        <v>3</v>
      </c>
      <c r="J190" s="83"/>
      <c r="K190" s="84"/>
      <c r="L190" s="53">
        <v>1</v>
      </c>
    </row>
    <row r="191" spans="1:12" ht="13.5" thickBot="1" x14ac:dyDescent="0.25">
      <c r="A191" s="61">
        <v>0.33333333333333331</v>
      </c>
      <c r="B191" s="55" t="s">
        <v>107</v>
      </c>
      <c r="C191" s="56">
        <v>4</v>
      </c>
      <c r="D191" s="57"/>
      <c r="E191" s="85" t="e">
        <f>Info2!#REF!</f>
        <v>#REF!</v>
      </c>
      <c r="F191" s="88"/>
      <c r="G191" s="89"/>
      <c r="H191" s="56" t="s">
        <v>104</v>
      </c>
      <c r="I191" s="85" t="e">
        <f>Info2!#REF!</f>
        <v>#REF!</v>
      </c>
      <c r="J191" s="86"/>
      <c r="K191" s="87"/>
      <c r="L191" s="58" t="str">
        <f>Info2!$D$5</f>
        <v xml:space="preserve"> </v>
      </c>
    </row>
    <row r="192" spans="1:12" ht="14.25" thickTop="1" thickBot="1" x14ac:dyDescent="0.25">
      <c r="A192" s="48"/>
      <c r="B192" s="38"/>
      <c r="C192" s="46"/>
      <c r="D192" s="59" t="s">
        <v>108</v>
      </c>
      <c r="E192" s="59"/>
      <c r="F192" s="59"/>
      <c r="G192" s="59"/>
      <c r="H192" s="59" t="s">
        <v>108</v>
      </c>
      <c r="I192" s="59"/>
      <c r="J192" s="59"/>
      <c r="K192" s="59"/>
      <c r="L192" s="46"/>
    </row>
    <row r="193" spans="1:12" ht="14.25" thickTop="1" thickBot="1" x14ac:dyDescent="0.25">
      <c r="A193" s="37"/>
      <c r="B193" s="38"/>
      <c r="C193" s="46"/>
      <c r="D193" s="37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0">
        <v>6</v>
      </c>
      <c r="B194" s="50" t="s">
        <v>27</v>
      </c>
      <c r="C194" s="51" t="e">
        <f>Info!#REF!</f>
        <v>#REF!</v>
      </c>
      <c r="D194" s="52" t="s">
        <v>103</v>
      </c>
      <c r="E194" s="82">
        <v>3</v>
      </c>
      <c r="F194" s="90"/>
      <c r="G194" s="91"/>
      <c r="H194" s="51" t="s">
        <v>104</v>
      </c>
      <c r="I194" s="82">
        <v>4</v>
      </c>
      <c r="J194" s="83"/>
      <c r="K194" s="84"/>
      <c r="L194" s="53">
        <v>2</v>
      </c>
    </row>
    <row r="195" spans="1:12" ht="13.5" thickBot="1" x14ac:dyDescent="0.25">
      <c r="A195" s="61">
        <v>0.375</v>
      </c>
      <c r="B195" s="55" t="s">
        <v>107</v>
      </c>
      <c r="C195" s="56">
        <v>5</v>
      </c>
      <c r="D195" s="57"/>
      <c r="E195" s="85" t="e">
        <f>Info2!#REF!</f>
        <v>#REF!</v>
      </c>
      <c r="F195" s="88"/>
      <c r="G195" s="89"/>
      <c r="H195" s="56" t="s">
        <v>104</v>
      </c>
      <c r="I195" s="85" t="str">
        <f>Info2!$E$6</f>
        <v xml:space="preserve"> </v>
      </c>
      <c r="J195" s="86"/>
      <c r="K195" s="87"/>
      <c r="L195" s="58" t="e">
        <f>Info2!#REF!</f>
        <v>#REF!</v>
      </c>
    </row>
    <row r="196" spans="1:12" ht="14.25" thickTop="1" thickBot="1" x14ac:dyDescent="0.25">
      <c r="A196" s="48"/>
      <c r="B196" s="38"/>
      <c r="C196" s="46"/>
      <c r="D196" s="59" t="s">
        <v>108</v>
      </c>
      <c r="E196" s="59"/>
      <c r="F196" s="59"/>
      <c r="G196" s="59"/>
      <c r="H196" s="59" t="s">
        <v>108</v>
      </c>
      <c r="I196" s="59"/>
      <c r="J196" s="59"/>
      <c r="K196" s="59"/>
      <c r="L196" s="46"/>
    </row>
    <row r="197" spans="1:12" ht="14.25" thickTop="1" thickBot="1" x14ac:dyDescent="0.25">
      <c r="A197" s="49"/>
      <c r="B197" s="38"/>
      <c r="C197" s="46"/>
      <c r="D197" s="37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0">
        <v>7</v>
      </c>
      <c r="B198" s="50" t="s">
        <v>27</v>
      </c>
      <c r="C198" s="51" t="e">
        <f>Info!#REF!</f>
        <v>#REF!</v>
      </c>
      <c r="D198" s="52" t="s">
        <v>103</v>
      </c>
      <c r="E198" s="82">
        <v>1</v>
      </c>
      <c r="F198" s="90"/>
      <c r="G198" s="91"/>
      <c r="H198" s="51" t="s">
        <v>104</v>
      </c>
      <c r="I198" s="82">
        <v>2</v>
      </c>
      <c r="J198" s="83"/>
      <c r="K198" s="84"/>
      <c r="L198" s="53">
        <v>4</v>
      </c>
    </row>
    <row r="199" spans="1:12" ht="13.5" thickBot="1" x14ac:dyDescent="0.25">
      <c r="A199" s="61" t="s">
        <v>106</v>
      </c>
      <c r="B199" s="55" t="s">
        <v>107</v>
      </c>
      <c r="C199" s="56">
        <v>6</v>
      </c>
      <c r="D199" s="57"/>
      <c r="E199" s="85" t="str">
        <f>Info2!$D$5</f>
        <v xml:space="preserve"> </v>
      </c>
      <c r="F199" s="88" t="str">
        <f>Info2!$D$5</f>
        <v xml:space="preserve"> </v>
      </c>
      <c r="G199" s="89" t="str">
        <f>Info2!$D$5</f>
        <v xml:space="preserve"> </v>
      </c>
      <c r="H199" s="56" t="s">
        <v>104</v>
      </c>
      <c r="I199" s="85" t="e">
        <f>Info2!#REF!</f>
        <v>#REF!</v>
      </c>
      <c r="J199" s="86"/>
      <c r="K199" s="87"/>
      <c r="L199" s="58" t="str">
        <f>Info2!$E$6</f>
        <v xml:space="preserve"> </v>
      </c>
    </row>
    <row r="200" spans="1:12" ht="14.25" thickTop="1" thickBot="1" x14ac:dyDescent="0.25">
      <c r="A200" s="48"/>
      <c r="B200" s="38"/>
      <c r="C200" s="46"/>
      <c r="D200" s="59" t="s">
        <v>108</v>
      </c>
      <c r="E200" s="59"/>
      <c r="F200" s="59"/>
      <c r="G200" s="59"/>
      <c r="H200" s="59" t="s">
        <v>108</v>
      </c>
      <c r="I200" s="59"/>
      <c r="J200" s="59"/>
      <c r="K200" s="59"/>
      <c r="L200" s="46"/>
    </row>
    <row r="201" spans="1:12" ht="14.25" thickTop="1" thickBot="1" x14ac:dyDescent="0.25">
      <c r="A201" s="37"/>
      <c r="B201" s="38"/>
      <c r="C201" s="46"/>
      <c r="D201" s="37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0">
        <v>8</v>
      </c>
      <c r="B202" s="50" t="s">
        <v>27</v>
      </c>
      <c r="C202" s="51" t="e">
        <f>Info!#REF!</f>
        <v>#REF!</v>
      </c>
      <c r="D202" s="52" t="s">
        <v>103</v>
      </c>
      <c r="E202" s="82">
        <v>1</v>
      </c>
      <c r="F202" s="90"/>
      <c r="G202" s="91"/>
      <c r="H202" s="51" t="s">
        <v>104</v>
      </c>
      <c r="I202" s="82">
        <v>2</v>
      </c>
      <c r="J202" s="83"/>
      <c r="K202" s="84"/>
      <c r="L202" s="53">
        <v>4</v>
      </c>
    </row>
    <row r="203" spans="1:12" ht="13.5" thickBot="1" x14ac:dyDescent="0.25">
      <c r="A203" s="61" t="s">
        <v>106</v>
      </c>
      <c r="B203" s="55" t="s">
        <v>107</v>
      </c>
      <c r="C203" s="56">
        <v>6</v>
      </c>
      <c r="D203" s="57"/>
      <c r="E203" s="85" t="str">
        <f>Info2!$D$6</f>
        <v xml:space="preserve"> </v>
      </c>
      <c r="F203" s="88"/>
      <c r="G203" s="89"/>
      <c r="H203" s="56" t="s">
        <v>104</v>
      </c>
      <c r="I203" s="85" t="e">
        <f>Info2!#REF!</f>
        <v>#REF!</v>
      </c>
      <c r="J203" s="86"/>
      <c r="K203" s="87"/>
      <c r="L203" s="58" t="str">
        <f>Info2!$E$5</f>
        <v xml:space="preserve"> </v>
      </c>
    </row>
    <row r="204" spans="1:12" ht="14.25" thickTop="1" thickBot="1" x14ac:dyDescent="0.25">
      <c r="A204" s="37"/>
      <c r="B204" s="37"/>
      <c r="C204" s="37"/>
      <c r="D204" s="59" t="s">
        <v>108</v>
      </c>
      <c r="E204" s="59"/>
      <c r="F204" s="59"/>
      <c r="G204" s="59"/>
      <c r="H204" s="59" t="s">
        <v>108</v>
      </c>
      <c r="I204" s="59"/>
      <c r="J204" s="59"/>
      <c r="K204" s="59"/>
      <c r="L204" s="37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B30"/>
  <sheetViews>
    <sheetView showZeros="0" topLeftCell="A6" workbookViewId="0">
      <selection activeCell="Z12" sqref="Z1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Info!A1</f>
        <v>Tournament Name Goes Here</v>
      </c>
    </row>
    <row r="2" spans="1:27" ht="15.75" x14ac:dyDescent="0.25">
      <c r="B2" t="s">
        <v>28</v>
      </c>
      <c r="C2" s="71" t="str">
        <f>Info!A2</f>
        <v>Date 1</v>
      </c>
      <c r="G2" s="3" t="s">
        <v>23</v>
      </c>
      <c r="J2" s="2" t="str">
        <f>VLOOKUP($J$3,Info2,2,FALSE)</f>
        <v>AA</v>
      </c>
    </row>
    <row r="3" spans="1:27" x14ac:dyDescent="0.2">
      <c r="B3" t="s">
        <v>34</v>
      </c>
      <c r="C3" s="4" t="str">
        <f>VLOOKUP($J$3,Info,3,FALSE)</f>
        <v>Age/Division</v>
      </c>
      <c r="G3" t="s">
        <v>92</v>
      </c>
      <c r="J3" s="2">
        <v>1</v>
      </c>
    </row>
    <row r="7" spans="1:27" x14ac:dyDescent="0.2">
      <c r="F7" s="5" t="s">
        <v>36</v>
      </c>
      <c r="G7" s="6"/>
      <c r="H7" s="7"/>
      <c r="I7" s="7"/>
      <c r="J7" s="5" t="s">
        <v>197</v>
      </c>
      <c r="K7" s="6"/>
      <c r="L7" s="7"/>
      <c r="M7" s="7"/>
      <c r="N7" s="8" t="s">
        <v>198</v>
      </c>
      <c r="O7" s="8" t="s">
        <v>38</v>
      </c>
      <c r="P7" s="9"/>
      <c r="Q7" s="9"/>
      <c r="R7" s="8" t="s">
        <v>39</v>
      </c>
    </row>
    <row r="8" spans="1:27" x14ac:dyDescent="0.2">
      <c r="B8" s="33" t="s">
        <v>40</v>
      </c>
      <c r="C8" s="11"/>
      <c r="D8" s="12"/>
      <c r="F8" s="13" t="s">
        <v>41</v>
      </c>
      <c r="G8" s="13" t="s">
        <v>42</v>
      </c>
      <c r="H8" s="14"/>
      <c r="I8" s="14"/>
      <c r="J8" s="13" t="s">
        <v>41</v>
      </c>
      <c r="K8" s="13" t="s">
        <v>42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4" t="str">
        <f>Info2!$B$5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IFERROR(J9/(J9+K9),"")</f>
        <v/>
      </c>
      <c r="O9" s="20">
        <f>SUM(F24,N24,Z24)</f>
        <v>0</v>
      </c>
      <c r="P9" s="20"/>
      <c r="Q9" s="20"/>
      <c r="R9" s="20"/>
      <c r="V9" t="s">
        <v>55</v>
      </c>
    </row>
    <row r="10" spans="1:27" ht="18" customHeight="1" x14ac:dyDescent="0.2">
      <c r="A10">
        <v>2</v>
      </c>
      <c r="B10" s="34" t="str">
        <f>Info2!$B$8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 t="shared" ref="N10:N12" si="0">IFERROR(J10/(J10+K10),"")</f>
        <v/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4" t="str">
        <f>Info2!$C$7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 t="shared" si="0"/>
        <v/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6" t="str">
        <f>Info2!$C$6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 t="shared" si="0"/>
        <v/>
      </c>
      <c r="O12" s="20">
        <f>SUM(K24,O24,W24)</f>
        <v>0</v>
      </c>
      <c r="P12" s="20"/>
      <c r="Q12" s="20"/>
      <c r="R12" s="20"/>
    </row>
    <row r="13" spans="1:27" x14ac:dyDescent="0.2">
      <c r="F13" s="37"/>
      <c r="K13" s="76"/>
      <c r="N13" s="73"/>
      <c r="R13" s="73"/>
    </row>
    <row r="14" spans="1:27" x14ac:dyDescent="0.2">
      <c r="F14" s="37"/>
      <c r="K14" s="78" t="str">
        <f>Info!$B$3</f>
        <v>Time 2</v>
      </c>
      <c r="N14" s="77" t="s">
        <v>96</v>
      </c>
    </row>
    <row r="15" spans="1:27" x14ac:dyDescent="0.2">
      <c r="F15" s="4"/>
      <c r="G15" s="4"/>
      <c r="J15" s="4"/>
      <c r="K15" s="4"/>
      <c r="L15" t="s">
        <v>97</v>
      </c>
      <c r="M15" s="4">
        <f>Info!$A$5</f>
        <v>1</v>
      </c>
      <c r="N15" s="74"/>
      <c r="O15" s="4"/>
      <c r="R15" s="68"/>
      <c r="S15" s="4"/>
      <c r="V15" s="68"/>
      <c r="W15" s="4"/>
      <c r="Y15" s="4"/>
      <c r="Z15" s="68"/>
      <c r="AA15" s="4"/>
    </row>
    <row r="16" spans="1:27" x14ac:dyDescent="0.2">
      <c r="F16" s="5" t="s">
        <v>43</v>
      </c>
      <c r="G16" s="6"/>
      <c r="H16" s="7"/>
      <c r="I16" s="7"/>
      <c r="J16" s="5" t="s">
        <v>44</v>
      </c>
      <c r="K16" s="6"/>
      <c r="L16" s="7"/>
      <c r="M16" s="7"/>
      <c r="N16" s="42" t="s">
        <v>45</v>
      </c>
      <c r="O16" s="6"/>
      <c r="P16" s="7"/>
      <c r="Q16" s="7"/>
      <c r="R16" s="5" t="s">
        <v>46</v>
      </c>
      <c r="S16" s="6"/>
      <c r="T16" s="7"/>
      <c r="U16" s="7"/>
      <c r="V16" s="5" t="s">
        <v>47</v>
      </c>
      <c r="W16" s="6"/>
      <c r="X16" s="7"/>
      <c r="Y16" s="7"/>
      <c r="Z16" s="5" t="s">
        <v>48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3">
        <v>1</v>
      </c>
      <c r="O17" s="8">
        <v>4</v>
      </c>
      <c r="P17" s="9"/>
      <c r="Q17" s="10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232</v>
      </c>
      <c r="E18">
        <f>IF(F18&gt;G18,1,0)</f>
        <v>0</v>
      </c>
      <c r="F18" s="20"/>
      <c r="G18" s="20"/>
      <c r="H18" s="20"/>
      <c r="I18" s="20"/>
      <c r="J18" s="20"/>
      <c r="K18" s="20"/>
      <c r="L18" s="20"/>
      <c r="M18" s="41"/>
      <c r="N18" s="44"/>
      <c r="O18" s="20"/>
      <c r="P18" s="20"/>
      <c r="Q18" s="4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>
        <f>IF(AA18&gt;Z18,1,0)</f>
        <v>0</v>
      </c>
    </row>
    <row r="19" spans="4:28" ht="18" customHeight="1" x14ac:dyDescent="0.2">
      <c r="D19" s="9" t="s">
        <v>233</v>
      </c>
      <c r="E19">
        <f>IF(F19&gt;G19,1,0)</f>
        <v>0</v>
      </c>
      <c r="F19" s="20"/>
      <c r="G19" s="20"/>
      <c r="H19" s="20"/>
      <c r="I19" s="20"/>
      <c r="J19" s="20"/>
      <c r="K19" s="20"/>
      <c r="L19" s="20"/>
      <c r="M19" s="41"/>
      <c r="N19" s="44"/>
      <c r="O19" s="20"/>
      <c r="P19" s="20"/>
      <c r="Q19" s="4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>
        <f>IF(AA19&gt;Z19,1,0)</f>
        <v>0</v>
      </c>
    </row>
    <row r="20" spans="4:28" ht="18" customHeight="1" x14ac:dyDescent="0.2">
      <c r="D20" s="9" t="s">
        <v>234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1">
        <f>IF(N20&gt;O20,1,0)</f>
        <v>0</v>
      </c>
      <c r="N20" s="44"/>
      <c r="O20" s="20"/>
      <c r="P20" s="20">
        <f>IF(O20&gt;N20,1,0)</f>
        <v>0</v>
      </c>
      <c r="Q20" s="41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9" t="s">
        <v>235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1">
        <f>IF(N21&gt;O21,1,0)</f>
        <v>0</v>
      </c>
      <c r="N21" s="44"/>
      <c r="O21" s="20"/>
      <c r="P21" s="20">
        <f>IF(O21&gt;N21,1,0)</f>
        <v>0</v>
      </c>
      <c r="Q21" s="41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236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1">
        <f>IF(N22&gt;O22,1,0)</f>
        <v>0</v>
      </c>
      <c r="N22" s="44"/>
      <c r="O22" s="20"/>
      <c r="P22" s="20">
        <f>IF(O22&gt;N22,1,0)</f>
        <v>0</v>
      </c>
      <c r="Q22" s="41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1"/>
      <c r="N23" s="44">
        <f>SUM(M18:M22)</f>
        <v>0</v>
      </c>
      <c r="O23" s="20">
        <f>SUM(P18:P22)</f>
        <v>0</v>
      </c>
      <c r="P23" s="20"/>
      <c r="Q23" s="41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49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1">
        <f>IF(N23&gt;O23,1,0)</f>
        <v>0</v>
      </c>
      <c r="N24" s="44">
        <f>SUM(N18:N22)-SUM(O18:O22)</f>
        <v>0</v>
      </c>
      <c r="O24" s="20">
        <f>SUM(O18:O22)-SUM(N18:N22)</f>
        <v>0</v>
      </c>
      <c r="P24" s="20">
        <f>IF(O23&gt;N23,1,0)</f>
        <v>0</v>
      </c>
      <c r="Q24" s="41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50</v>
      </c>
      <c r="G25" s="12"/>
      <c r="H25" s="7"/>
      <c r="I25" s="7"/>
      <c r="J25" s="10" t="s">
        <v>51</v>
      </c>
      <c r="K25" s="12"/>
      <c r="L25" s="7"/>
      <c r="M25" s="7"/>
      <c r="N25" s="45" t="s">
        <v>52</v>
      </c>
      <c r="O25" s="12"/>
      <c r="P25" s="7"/>
      <c r="Q25" s="7"/>
      <c r="R25" s="10" t="s">
        <v>53</v>
      </c>
      <c r="S25" s="12"/>
      <c r="T25" s="7"/>
      <c r="U25" s="7"/>
      <c r="V25" s="10" t="s">
        <v>50</v>
      </c>
      <c r="W25" s="12"/>
      <c r="X25" s="7"/>
      <c r="Y25" s="7"/>
      <c r="Z25" s="10" t="s">
        <v>54</v>
      </c>
      <c r="AA25" s="12"/>
    </row>
    <row r="27" spans="4:28" x14ac:dyDescent="0.2">
      <c r="F27" s="26" t="s">
        <v>192</v>
      </c>
    </row>
    <row r="28" spans="4:28" x14ac:dyDescent="0.2">
      <c r="F28" s="26" t="s">
        <v>201</v>
      </c>
    </row>
    <row r="29" spans="4:28" x14ac:dyDescent="0.2">
      <c r="F29" s="26" t="s">
        <v>205</v>
      </c>
    </row>
    <row r="30" spans="4:28" x14ac:dyDescent="0.2">
      <c r="F30" s="26" t="s">
        <v>206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Ct1</vt:lpstr>
      <vt:lpstr>Info</vt:lpstr>
      <vt:lpstr>A</vt:lpstr>
      <vt:lpstr>B</vt:lpstr>
      <vt:lpstr>C</vt:lpstr>
      <vt:lpstr>D</vt:lpstr>
      <vt:lpstr>Info2</vt:lpstr>
      <vt:lpstr>Ct2</vt:lpstr>
      <vt:lpstr>AA</vt:lpstr>
      <vt:lpstr>BB</vt:lpstr>
      <vt:lpstr>CC</vt:lpstr>
      <vt:lpstr>DD</vt:lpstr>
      <vt:lpstr>Info3</vt:lpstr>
      <vt:lpstr>Ct3</vt:lpstr>
      <vt:lpstr>Gold-Silver</vt:lpstr>
      <vt:lpstr>Bronze-Copper</vt:lpstr>
      <vt:lpstr>Ties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'Ct1'!Print_Area</vt:lpstr>
      <vt:lpstr>Info3!Print_Area</vt:lpstr>
    </vt:vector>
  </TitlesOfParts>
  <Company>Miami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cb buckeye Bielby</cp:lastModifiedBy>
  <cp:lastPrinted>2011-02-23T14:09:13Z</cp:lastPrinted>
  <dcterms:created xsi:type="dcterms:W3CDTF">2004-04-30T01:29:35Z</dcterms:created>
  <dcterms:modified xsi:type="dcterms:W3CDTF">2024-03-26T17:11:19Z</dcterms:modified>
</cp:coreProperties>
</file>